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165" windowHeight="1665" activeTab="10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9" r:id="rId6"/>
    <sheet name="7 день" sheetId="10" r:id="rId7"/>
    <sheet name="8 день" sheetId="11" r:id="rId8"/>
    <sheet name="9 день" sheetId="12" r:id="rId9"/>
    <sheet name="10 день" sheetId="7" r:id="rId10"/>
    <sheet name="Лист3" sheetId="8" r:id="rId11"/>
  </sheets>
  <calcPr calcId="125725" refMode="R1C1"/>
</workbook>
</file>

<file path=xl/calcChain.xml><?xml version="1.0" encoding="utf-8"?>
<calcChain xmlns="http://schemas.openxmlformats.org/spreadsheetml/2006/main">
  <c r="D27" i="2"/>
  <c r="H28" i="11" l="1"/>
  <c r="D28"/>
  <c r="H47" i="3"/>
  <c r="D47"/>
  <c r="J41" i="11" l="1"/>
  <c r="H41"/>
  <c r="F41"/>
  <c r="D41"/>
  <c r="J32" i="9"/>
  <c r="H32"/>
  <c r="F32"/>
  <c r="D32"/>
  <c r="J48" i="6"/>
  <c r="H48"/>
  <c r="F48"/>
  <c r="F25" i="4"/>
  <c r="D48" i="6"/>
  <c r="D25" i="4"/>
  <c r="D24" i="2" l="1"/>
  <c r="D23"/>
  <c r="H61" i="7" l="1"/>
  <c r="D61"/>
  <c r="F61"/>
  <c r="K47" i="12" l="1"/>
  <c r="K48"/>
  <c r="K46"/>
  <c r="J47"/>
  <c r="J48"/>
  <c r="J46"/>
  <c r="H48"/>
  <c r="H47"/>
  <c r="H46"/>
  <c r="F47"/>
  <c r="F48"/>
  <c r="F46"/>
  <c r="D48"/>
  <c r="D47"/>
  <c r="D46"/>
  <c r="L47" l="1"/>
  <c r="L48"/>
  <c r="L46"/>
  <c r="K58" i="11"/>
  <c r="K59"/>
  <c r="K60"/>
  <c r="J60"/>
  <c r="J59"/>
  <c r="J58"/>
  <c r="H60"/>
  <c r="H59"/>
  <c r="H58"/>
  <c r="F60"/>
  <c r="F59"/>
  <c r="F58"/>
  <c r="D60"/>
  <c r="D59"/>
  <c r="D58"/>
  <c r="K54"/>
  <c r="J54"/>
  <c r="H54"/>
  <c r="F54"/>
  <c r="D54"/>
  <c r="H55" i="10"/>
  <c r="D55"/>
  <c r="D53"/>
  <c r="K47"/>
  <c r="K48"/>
  <c r="K45"/>
  <c r="J48"/>
  <c r="J47"/>
  <c r="H48"/>
  <c r="H47"/>
  <c r="J45"/>
  <c r="H45"/>
  <c r="F48"/>
  <c r="F47"/>
  <c r="D48"/>
  <c r="D47"/>
  <c r="F45"/>
  <c r="D45"/>
  <c r="K32" i="9"/>
  <c r="L32"/>
  <c r="H20"/>
  <c r="K58" i="6"/>
  <c r="K59"/>
  <c r="K60"/>
  <c r="J60"/>
  <c r="J59"/>
  <c r="J58"/>
  <c r="H60"/>
  <c r="H59"/>
  <c r="H58"/>
  <c r="H57"/>
  <c r="K57" s="1"/>
  <c r="F60"/>
  <c r="F59"/>
  <c r="F58"/>
  <c r="D60"/>
  <c r="D59"/>
  <c r="D58"/>
  <c r="D57"/>
  <c r="F57" s="1"/>
  <c r="J40"/>
  <c r="J39"/>
  <c r="H40"/>
  <c r="H39"/>
  <c r="H38"/>
  <c r="J38" s="1"/>
  <c r="F39"/>
  <c r="F38"/>
  <c r="D40"/>
  <c r="F40" s="1"/>
  <c r="D39"/>
  <c r="K39" s="1"/>
  <c r="D38"/>
  <c r="D31" i="5"/>
  <c r="F31"/>
  <c r="K45"/>
  <c r="K53"/>
  <c r="J51"/>
  <c r="H55"/>
  <c r="J55" s="1"/>
  <c r="H54"/>
  <c r="J54" s="1"/>
  <c r="H53"/>
  <c r="J53" s="1"/>
  <c r="H52"/>
  <c r="J52" s="1"/>
  <c r="H51"/>
  <c r="H50"/>
  <c r="J50" s="1"/>
  <c r="H49"/>
  <c r="J49" s="1"/>
  <c r="H48"/>
  <c r="H47"/>
  <c r="J47" s="1"/>
  <c r="H46"/>
  <c r="J46" s="1"/>
  <c r="H45"/>
  <c r="J45" s="1"/>
  <c r="H44"/>
  <c r="J44" s="1"/>
  <c r="H43"/>
  <c r="J43" s="1"/>
  <c r="F45"/>
  <c r="F53"/>
  <c r="D55"/>
  <c r="F55" s="1"/>
  <c r="D54"/>
  <c r="K54" s="1"/>
  <c r="D53"/>
  <c r="D52"/>
  <c r="F52" s="1"/>
  <c r="D51"/>
  <c r="F51" s="1"/>
  <c r="D50"/>
  <c r="D49"/>
  <c r="K49" s="1"/>
  <c r="D48"/>
  <c r="F48" s="1"/>
  <c r="D47"/>
  <c r="F47" s="1"/>
  <c r="D46"/>
  <c r="K46" s="1"/>
  <c r="D45"/>
  <c r="D44"/>
  <c r="F44" s="1"/>
  <c r="D43"/>
  <c r="F43" s="1"/>
  <c r="H40"/>
  <c r="J40" s="1"/>
  <c r="H39"/>
  <c r="J39" s="1"/>
  <c r="F40"/>
  <c r="D40"/>
  <c r="D39"/>
  <c r="F39" s="1"/>
  <c r="H23"/>
  <c r="J23" s="1"/>
  <c r="H22"/>
  <c r="J22" s="1"/>
  <c r="D23"/>
  <c r="D22"/>
  <c r="K63" i="4"/>
  <c r="J63"/>
  <c r="H63"/>
  <c r="F63"/>
  <c r="D63"/>
  <c r="L48" i="10" l="1"/>
  <c r="L39" i="6"/>
  <c r="K40" i="5"/>
  <c r="L60" i="6"/>
  <c r="L59"/>
  <c r="L51" i="5"/>
  <c r="J57" i="6"/>
  <c r="L57" s="1"/>
  <c r="K50" i="5"/>
  <c r="L44"/>
  <c r="L58" i="6"/>
  <c r="L60" i="11"/>
  <c r="L59"/>
  <c r="L58"/>
  <c r="L47" i="10"/>
  <c r="L40" i="6"/>
  <c r="L53" i="5"/>
  <c r="L43"/>
  <c r="L63" i="4"/>
  <c r="L54" i="11"/>
  <c r="L45" i="10"/>
  <c r="L55" i="5"/>
  <c r="L52"/>
  <c r="L47"/>
  <c r="L38" i="6"/>
  <c r="K38"/>
  <c r="K40"/>
  <c r="L45" i="5"/>
  <c r="L40"/>
  <c r="K48"/>
  <c r="F49"/>
  <c r="L49" s="1"/>
  <c r="L39"/>
  <c r="F54"/>
  <c r="L54" s="1"/>
  <c r="J48"/>
  <c r="L48" s="1"/>
  <c r="K43"/>
  <c r="K52"/>
  <c r="K44"/>
  <c r="K39"/>
  <c r="K55"/>
  <c r="K51"/>
  <c r="K47"/>
  <c r="F50"/>
  <c r="L50" s="1"/>
  <c r="F46"/>
  <c r="L46" s="1"/>
  <c r="K23"/>
  <c r="K22"/>
  <c r="F22"/>
  <c r="L22" s="1"/>
  <c r="F23"/>
  <c r="L23" s="1"/>
  <c r="K51" i="3"/>
  <c r="J51"/>
  <c r="F51"/>
  <c r="H51"/>
  <c r="D51"/>
  <c r="L51" l="1"/>
  <c r="L48" i="2"/>
  <c r="K50"/>
  <c r="K49"/>
  <c r="K48"/>
  <c r="J50"/>
  <c r="J49"/>
  <c r="J48"/>
  <c r="H50"/>
  <c r="H49"/>
  <c r="H48"/>
  <c r="H47"/>
  <c r="J47" s="1"/>
  <c r="F50"/>
  <c r="F49"/>
  <c r="F45"/>
  <c r="F48"/>
  <c r="D50"/>
  <c r="D49"/>
  <c r="D48"/>
  <c r="D47"/>
  <c r="F47" s="1"/>
  <c r="K44"/>
  <c r="K43"/>
  <c r="K42"/>
  <c r="J44"/>
  <c r="J43"/>
  <c r="J42"/>
  <c r="H44"/>
  <c r="H43"/>
  <c r="H42"/>
  <c r="F44"/>
  <c r="F43"/>
  <c r="F42"/>
  <c r="D44"/>
  <c r="D43"/>
  <c r="D42"/>
  <c r="K33"/>
  <c r="K32"/>
  <c r="J33"/>
  <c r="J32"/>
  <c r="H33"/>
  <c r="H32"/>
  <c r="F33"/>
  <c r="F32"/>
  <c r="D33"/>
  <c r="D32"/>
  <c r="K47" l="1"/>
  <c r="L33"/>
  <c r="L50"/>
  <c r="L49"/>
  <c r="L47"/>
  <c r="L43"/>
  <c r="L44"/>
  <c r="L42"/>
  <c r="L32"/>
  <c r="H32" i="10"/>
  <c r="J32" s="1"/>
  <c r="D32"/>
  <c r="F32" s="1"/>
  <c r="D31"/>
  <c r="L32" l="1"/>
  <c r="K32"/>
  <c r="H74" i="7"/>
  <c r="J74" s="1"/>
  <c r="D74"/>
  <c r="F74" s="1"/>
  <c r="H69" i="11"/>
  <c r="J69" s="1"/>
  <c r="D69"/>
  <c r="F69" s="1"/>
  <c r="H57" i="10"/>
  <c r="J57" s="1"/>
  <c r="D57"/>
  <c r="F57" s="1"/>
  <c r="H63" i="6"/>
  <c r="J63" s="1"/>
  <c r="D63"/>
  <c r="F63" s="1"/>
  <c r="D26" i="11"/>
  <c r="F26" s="1"/>
  <c r="H26"/>
  <c r="J26" s="1"/>
  <c r="D34"/>
  <c r="F34"/>
  <c r="H34"/>
  <c r="J34" s="1"/>
  <c r="D35"/>
  <c r="F35" s="1"/>
  <c r="H35"/>
  <c r="J35" s="1"/>
  <c r="D36"/>
  <c r="F36" s="1"/>
  <c r="H36"/>
  <c r="J36" s="1"/>
  <c r="D37"/>
  <c r="F37" s="1"/>
  <c r="H37"/>
  <c r="J37" s="1"/>
  <c r="D38"/>
  <c r="F38" s="1"/>
  <c r="D39"/>
  <c r="F39"/>
  <c r="H39"/>
  <c r="J39"/>
  <c r="D40"/>
  <c r="F40" s="1"/>
  <c r="H40"/>
  <c r="J40" s="1"/>
  <c r="K41"/>
  <c r="D55"/>
  <c r="F55" s="1"/>
  <c r="H55"/>
  <c r="J55" s="1"/>
  <c r="D71"/>
  <c r="F71" s="1"/>
  <c r="H71"/>
  <c r="J71" s="1"/>
  <c r="D73"/>
  <c r="F73" s="1"/>
  <c r="H73"/>
  <c r="J73" s="1"/>
  <c r="D67"/>
  <c r="F67"/>
  <c r="H67"/>
  <c r="J67" s="1"/>
  <c r="D72"/>
  <c r="F72" s="1"/>
  <c r="H72"/>
  <c r="J72" s="1"/>
  <c r="D48"/>
  <c r="H48"/>
  <c r="J48" s="1"/>
  <c r="D20" i="5"/>
  <c r="F20"/>
  <c r="D21"/>
  <c r="F21" s="1"/>
  <c r="D24"/>
  <c r="F24" s="1"/>
  <c r="D26"/>
  <c r="F26"/>
  <c r="D27"/>
  <c r="F27" s="1"/>
  <c r="D28"/>
  <c r="F28" s="1"/>
  <c r="D29"/>
  <c r="F29" s="1"/>
  <c r="D30"/>
  <c r="F30" s="1"/>
  <c r="D32"/>
  <c r="F32" s="1"/>
  <c r="D34"/>
  <c r="F34" s="1"/>
  <c r="D35"/>
  <c r="F35" s="1"/>
  <c r="D36"/>
  <c r="F36" s="1"/>
  <c r="D37"/>
  <c r="F37" s="1"/>
  <c r="D38"/>
  <c r="F38" s="1"/>
  <c r="D41"/>
  <c r="F41" s="1"/>
  <c r="D57"/>
  <c r="F57" s="1"/>
  <c r="D58"/>
  <c r="F58" s="1"/>
  <c r="D60"/>
  <c r="F60" s="1"/>
  <c r="D62"/>
  <c r="F62" s="1"/>
  <c r="D64"/>
  <c r="F64" s="1"/>
  <c r="D22" i="2"/>
  <c r="F22" s="1"/>
  <c r="F27"/>
  <c r="D28"/>
  <c r="F28"/>
  <c r="D29"/>
  <c r="F29" s="1"/>
  <c r="D30"/>
  <c r="F30" s="1"/>
  <c r="D41"/>
  <c r="K41" s="1"/>
  <c r="F41"/>
  <c r="D31"/>
  <c r="F31" s="1"/>
  <c r="D45"/>
  <c r="D52"/>
  <c r="F52" s="1"/>
  <c r="D54"/>
  <c r="F54" s="1"/>
  <c r="F30" i="3"/>
  <c r="D31"/>
  <c r="F31" s="1"/>
  <c r="D32"/>
  <c r="F32" s="1"/>
  <c r="D39"/>
  <c r="F39" s="1"/>
  <c r="D33"/>
  <c r="F33" s="1"/>
  <c r="D34"/>
  <c r="F34" s="1"/>
  <c r="D49"/>
  <c r="F49" s="1"/>
  <c r="D50"/>
  <c r="F50" s="1"/>
  <c r="D53"/>
  <c r="F53" s="1"/>
  <c r="D55"/>
  <c r="F55" s="1"/>
  <c r="D22" i="4"/>
  <c r="F22" s="1"/>
  <c r="D23"/>
  <c r="F23" s="1"/>
  <c r="D30"/>
  <c r="F30" s="1"/>
  <c r="D31"/>
  <c r="F31" s="1"/>
  <c r="D32"/>
  <c r="F32" s="1"/>
  <c r="D33"/>
  <c r="K33" s="1"/>
  <c r="F33"/>
  <c r="D34"/>
  <c r="F34" s="1"/>
  <c r="D65"/>
  <c r="D67"/>
  <c r="F67" s="1"/>
  <c r="D35" i="6"/>
  <c r="F35" s="1"/>
  <c r="D21"/>
  <c r="F21" s="1"/>
  <c r="D31"/>
  <c r="F31" s="1"/>
  <c r="D32"/>
  <c r="F32" s="1"/>
  <c r="D34"/>
  <c r="F34" s="1"/>
  <c r="D36"/>
  <c r="F36" s="1"/>
  <c r="D43"/>
  <c r="F43" s="1"/>
  <c r="D44"/>
  <c r="F44" s="1"/>
  <c r="D71"/>
  <c r="F71" s="1"/>
  <c r="D33"/>
  <c r="F33" s="1"/>
  <c r="D65"/>
  <c r="F65" s="1"/>
  <c r="D20" i="9"/>
  <c r="F20" s="1"/>
  <c r="D22"/>
  <c r="F22" s="1"/>
  <c r="D30"/>
  <c r="F30"/>
  <c r="D47"/>
  <c r="F47" s="1"/>
  <c r="D25"/>
  <c r="F25" s="1"/>
  <c r="D27"/>
  <c r="F27" s="1"/>
  <c r="D28"/>
  <c r="F28" s="1"/>
  <c r="D29"/>
  <c r="F29" s="1"/>
  <c r="D31"/>
  <c r="F31" s="1"/>
  <c r="D36"/>
  <c r="F36" s="1"/>
  <c r="D40"/>
  <c r="F40" s="1"/>
  <c r="D43"/>
  <c r="F43"/>
  <c r="D46"/>
  <c r="F46" s="1"/>
  <c r="D23"/>
  <c r="F23"/>
  <c r="D26"/>
  <c r="F26" s="1"/>
  <c r="D33"/>
  <c r="F33"/>
  <c r="D42"/>
  <c r="F42"/>
  <c r="D44"/>
  <c r="F44"/>
  <c r="D48"/>
  <c r="F48"/>
  <c r="D50"/>
  <c r="F50" s="1"/>
  <c r="D51"/>
  <c r="D19"/>
  <c r="F19" s="1"/>
  <c r="D21"/>
  <c r="F21" s="1"/>
  <c r="D34"/>
  <c r="F34" s="1"/>
  <c r="D37"/>
  <c r="F37" s="1"/>
  <c r="D39"/>
  <c r="F39" s="1"/>
  <c r="D41"/>
  <c r="F41" s="1"/>
  <c r="D53"/>
  <c r="F53" s="1"/>
  <c r="D55"/>
  <c r="F55" s="1"/>
  <c r="D36" i="10"/>
  <c r="F36" s="1"/>
  <c r="F53"/>
  <c r="F55"/>
  <c r="D51"/>
  <c r="F51" s="1"/>
  <c r="D56"/>
  <c r="F56" s="1"/>
  <c r="D19" i="12"/>
  <c r="F19" s="1"/>
  <c r="D30"/>
  <c r="D31"/>
  <c r="F31" s="1"/>
  <c r="D32"/>
  <c r="F32" s="1"/>
  <c r="D33"/>
  <c r="F33" s="1"/>
  <c r="D34"/>
  <c r="F34"/>
  <c r="D52"/>
  <c r="F52" s="1"/>
  <c r="D50"/>
  <c r="F50" s="1"/>
  <c r="D54"/>
  <c r="F54"/>
  <c r="D36" i="7"/>
  <c r="F36" s="1"/>
  <c r="D37"/>
  <c r="F37" s="1"/>
  <c r="D38"/>
  <c r="D39"/>
  <c r="F39" s="1"/>
  <c r="D41"/>
  <c r="F41" s="1"/>
  <c r="D42"/>
  <c r="F42" s="1"/>
  <c r="D43"/>
  <c r="D35"/>
  <c r="F35"/>
  <c r="D40"/>
  <c r="F40"/>
  <c r="D44"/>
  <c r="F44" s="1"/>
  <c r="D76"/>
  <c r="F76"/>
  <c r="D72"/>
  <c r="F72" s="1"/>
  <c r="D78"/>
  <c r="F78"/>
  <c r="D77"/>
  <c r="F77" s="1"/>
  <c r="H43"/>
  <c r="J43" s="1"/>
  <c r="H35" i="12"/>
  <c r="J35" s="1"/>
  <c r="D35"/>
  <c r="J28" i="11"/>
  <c r="F28"/>
  <c r="H25" i="4"/>
  <c r="J25"/>
  <c r="H46" i="10"/>
  <c r="J46" s="1"/>
  <c r="D46"/>
  <c r="H40" i="7"/>
  <c r="J40" s="1"/>
  <c r="H71" i="6"/>
  <c r="J71" s="1"/>
  <c r="L71" s="1"/>
  <c r="H52"/>
  <c r="J52" s="1"/>
  <c r="H53"/>
  <c r="J53" s="1"/>
  <c r="H35"/>
  <c r="J35"/>
  <c r="H21"/>
  <c r="K21" s="1"/>
  <c r="J21"/>
  <c r="H31"/>
  <c r="J31" s="1"/>
  <c r="H32"/>
  <c r="J32" s="1"/>
  <c r="H34"/>
  <c r="J34" s="1"/>
  <c r="H36"/>
  <c r="J36" s="1"/>
  <c r="H43"/>
  <c r="J43" s="1"/>
  <c r="H44"/>
  <c r="J44" s="1"/>
  <c r="H46"/>
  <c r="J46" s="1"/>
  <c r="H55"/>
  <c r="J55" s="1"/>
  <c r="H56"/>
  <c r="J56" s="1"/>
  <c r="H61"/>
  <c r="J61" s="1"/>
  <c r="H33"/>
  <c r="J33" s="1"/>
  <c r="H45"/>
  <c r="J45" s="1"/>
  <c r="H47"/>
  <c r="J47" s="1"/>
  <c r="H65"/>
  <c r="J65" s="1"/>
  <c r="H67" i="4"/>
  <c r="J67" s="1"/>
  <c r="H26"/>
  <c r="J26"/>
  <c r="H22"/>
  <c r="J22" s="1"/>
  <c r="H23"/>
  <c r="J23" s="1"/>
  <c r="H24"/>
  <c r="J24" s="1"/>
  <c r="H27"/>
  <c r="J27"/>
  <c r="H29"/>
  <c r="J29" s="1"/>
  <c r="H30"/>
  <c r="J30" s="1"/>
  <c r="H31"/>
  <c r="J31" s="1"/>
  <c r="H32"/>
  <c r="J32"/>
  <c r="H33"/>
  <c r="J33" s="1"/>
  <c r="H34"/>
  <c r="J34"/>
  <c r="H35"/>
  <c r="J35"/>
  <c r="H36"/>
  <c r="J36"/>
  <c r="L36" s="1"/>
  <c r="H38"/>
  <c r="J38" s="1"/>
  <c r="H40"/>
  <c r="J40"/>
  <c r="H41"/>
  <c r="J41" s="1"/>
  <c r="H42"/>
  <c r="J42"/>
  <c r="H43"/>
  <c r="J43" s="1"/>
  <c r="H44"/>
  <c r="J44"/>
  <c r="H45"/>
  <c r="J45" s="1"/>
  <c r="H46"/>
  <c r="J46"/>
  <c r="L46" s="1"/>
  <c r="H52"/>
  <c r="J52"/>
  <c r="H53"/>
  <c r="J53" s="1"/>
  <c r="H54"/>
  <c r="J54"/>
  <c r="H55"/>
  <c r="J55"/>
  <c r="H56"/>
  <c r="J56" s="1"/>
  <c r="H57"/>
  <c r="J57"/>
  <c r="H58"/>
  <c r="J58" s="1"/>
  <c r="H59"/>
  <c r="J59" s="1"/>
  <c r="H61"/>
  <c r="J61"/>
  <c r="H62"/>
  <c r="J62" s="1"/>
  <c r="H65"/>
  <c r="J65" s="1"/>
  <c r="D24"/>
  <c r="F24" s="1"/>
  <c r="D26"/>
  <c r="F26" s="1"/>
  <c r="D27"/>
  <c r="F27" s="1"/>
  <c r="D29"/>
  <c r="D35"/>
  <c r="F35" s="1"/>
  <c r="D36"/>
  <c r="F36"/>
  <c r="D38"/>
  <c r="F38" s="1"/>
  <c r="D40"/>
  <c r="F40" s="1"/>
  <c r="D41"/>
  <c r="F41" s="1"/>
  <c r="D42"/>
  <c r="F42" s="1"/>
  <c r="D43"/>
  <c r="F43"/>
  <c r="D44"/>
  <c r="F44" s="1"/>
  <c r="D45"/>
  <c r="F45" s="1"/>
  <c r="D46"/>
  <c r="F46"/>
  <c r="D52"/>
  <c r="F52" s="1"/>
  <c r="D53"/>
  <c r="F53" s="1"/>
  <c r="D54"/>
  <c r="F54" s="1"/>
  <c r="D55"/>
  <c r="F55" s="1"/>
  <c r="D56"/>
  <c r="F56" s="1"/>
  <c r="D58"/>
  <c r="F58" s="1"/>
  <c r="D59"/>
  <c r="K59" s="1"/>
  <c r="D61"/>
  <c r="F61" s="1"/>
  <c r="D62"/>
  <c r="F62" s="1"/>
  <c r="D57"/>
  <c r="F57" s="1"/>
  <c r="H60" i="2"/>
  <c r="J60"/>
  <c r="H22"/>
  <c r="J22" s="1"/>
  <c r="H27"/>
  <c r="J27" s="1"/>
  <c r="H28"/>
  <c r="J28" s="1"/>
  <c r="H29"/>
  <c r="J29" s="1"/>
  <c r="H30"/>
  <c r="J30" s="1"/>
  <c r="H41"/>
  <c r="J41"/>
  <c r="H31"/>
  <c r="J31" s="1"/>
  <c r="H45"/>
  <c r="J45" s="1"/>
  <c r="L45" s="1"/>
  <c r="H52"/>
  <c r="J52" s="1"/>
  <c r="H54"/>
  <c r="J54" s="1"/>
  <c r="D60"/>
  <c r="F60" s="1"/>
  <c r="L60" s="1"/>
  <c r="H55" i="9"/>
  <c r="J55" s="1"/>
  <c r="H46"/>
  <c r="J46" s="1"/>
  <c r="J20"/>
  <c r="H22"/>
  <c r="J22" s="1"/>
  <c r="H30"/>
  <c r="J30" s="1"/>
  <c r="H47"/>
  <c r="J47" s="1"/>
  <c r="H25"/>
  <c r="J25" s="1"/>
  <c r="H27"/>
  <c r="J27" s="1"/>
  <c r="H28"/>
  <c r="J28" s="1"/>
  <c r="H29"/>
  <c r="J29" s="1"/>
  <c r="H31"/>
  <c r="J31" s="1"/>
  <c r="H36"/>
  <c r="J36" s="1"/>
  <c r="H40"/>
  <c r="J40" s="1"/>
  <c r="H43"/>
  <c r="J43"/>
  <c r="H23"/>
  <c r="J23" s="1"/>
  <c r="H26"/>
  <c r="J26" s="1"/>
  <c r="H33"/>
  <c r="K33" s="1"/>
  <c r="H42"/>
  <c r="J42" s="1"/>
  <c r="H44"/>
  <c r="J44" s="1"/>
  <c r="H48"/>
  <c r="J48" s="1"/>
  <c r="H50"/>
  <c r="J50" s="1"/>
  <c r="H51"/>
  <c r="J51" s="1"/>
  <c r="H19"/>
  <c r="J19" s="1"/>
  <c r="H21"/>
  <c r="J21" s="1"/>
  <c r="H34"/>
  <c r="J34"/>
  <c r="H37"/>
  <c r="J37" s="1"/>
  <c r="H39"/>
  <c r="J39" s="1"/>
  <c r="H41"/>
  <c r="J41" s="1"/>
  <c r="H53"/>
  <c r="J53" s="1"/>
  <c r="H62" i="5"/>
  <c r="J62" s="1"/>
  <c r="H20"/>
  <c r="J20" s="1"/>
  <c r="H21"/>
  <c r="J21" s="1"/>
  <c r="H24"/>
  <c r="J24" s="1"/>
  <c r="H26"/>
  <c r="J26" s="1"/>
  <c r="H27"/>
  <c r="J27" s="1"/>
  <c r="H28"/>
  <c r="J28" s="1"/>
  <c r="H29"/>
  <c r="J29" s="1"/>
  <c r="H30"/>
  <c r="J30" s="1"/>
  <c r="H31"/>
  <c r="H32"/>
  <c r="J32" s="1"/>
  <c r="H34"/>
  <c r="J34" s="1"/>
  <c r="H35"/>
  <c r="J35" s="1"/>
  <c r="H36"/>
  <c r="J36" s="1"/>
  <c r="H37"/>
  <c r="J37" s="1"/>
  <c r="H38"/>
  <c r="J38" s="1"/>
  <c r="H41"/>
  <c r="J41" s="1"/>
  <c r="H57"/>
  <c r="J57" s="1"/>
  <c r="H58"/>
  <c r="J58" s="1"/>
  <c r="H60"/>
  <c r="J60" s="1"/>
  <c r="H64"/>
  <c r="J64" s="1"/>
  <c r="H54" i="12"/>
  <c r="J54" s="1"/>
  <c r="H19"/>
  <c r="J19" s="1"/>
  <c r="H20"/>
  <c r="J20" s="1"/>
  <c r="H30"/>
  <c r="J30" s="1"/>
  <c r="H31"/>
  <c r="J31" s="1"/>
  <c r="H32"/>
  <c r="J32" s="1"/>
  <c r="H33"/>
  <c r="J33"/>
  <c r="H34"/>
  <c r="J34" s="1"/>
  <c r="H40"/>
  <c r="J40" s="1"/>
  <c r="H41"/>
  <c r="J41"/>
  <c r="H38"/>
  <c r="J38" s="1"/>
  <c r="H42"/>
  <c r="J42" s="1"/>
  <c r="H52"/>
  <c r="J52" s="1"/>
  <c r="H39"/>
  <c r="J39" s="1"/>
  <c r="H50"/>
  <c r="J50" s="1"/>
  <c r="H23" i="10"/>
  <c r="J23" s="1"/>
  <c r="H29"/>
  <c r="J29" s="1"/>
  <c r="H30"/>
  <c r="J30" s="1"/>
  <c r="H31"/>
  <c r="J31" s="1"/>
  <c r="H33"/>
  <c r="J33" s="1"/>
  <c r="H36"/>
  <c r="J36" s="1"/>
  <c r="H53"/>
  <c r="J53" s="1"/>
  <c r="H51"/>
  <c r="J51" s="1"/>
  <c r="H56"/>
  <c r="J56" s="1"/>
  <c r="H36" i="7"/>
  <c r="H37"/>
  <c r="J37" s="1"/>
  <c r="H38"/>
  <c r="J38" s="1"/>
  <c r="H39"/>
  <c r="J39" s="1"/>
  <c r="H41"/>
  <c r="J41" s="1"/>
  <c r="H42"/>
  <c r="J42" s="1"/>
  <c r="H64"/>
  <c r="J64" s="1"/>
  <c r="H35"/>
  <c r="J35" s="1"/>
  <c r="H44"/>
  <c r="J44" s="1"/>
  <c r="H76"/>
  <c r="J76"/>
  <c r="H72"/>
  <c r="J72" s="1"/>
  <c r="H78"/>
  <c r="J78"/>
  <c r="H77"/>
  <c r="J77"/>
  <c r="H27" i="11"/>
  <c r="J27" s="1"/>
  <c r="H29"/>
  <c r="J29" s="1"/>
  <c r="H30"/>
  <c r="J30" s="1"/>
  <c r="H31"/>
  <c r="J31" s="1"/>
  <c r="H33"/>
  <c r="J33" s="1"/>
  <c r="H38"/>
  <c r="J38" s="1"/>
  <c r="H42"/>
  <c r="J42"/>
  <c r="H43"/>
  <c r="J43" s="1"/>
  <c r="H44"/>
  <c r="J44" s="1"/>
  <c r="H47"/>
  <c r="J47" s="1"/>
  <c r="H49"/>
  <c r="J49" s="1"/>
  <c r="H50"/>
  <c r="J50" s="1"/>
  <c r="H51"/>
  <c r="J51" s="1"/>
  <c r="H52"/>
  <c r="J52" s="1"/>
  <c r="H53"/>
  <c r="J53" s="1"/>
  <c r="H56"/>
  <c r="J56" s="1"/>
  <c r="H57"/>
  <c r="J57" s="1"/>
  <c r="H62"/>
  <c r="J62" s="1"/>
  <c r="H63"/>
  <c r="J63" s="1"/>
  <c r="H64"/>
  <c r="J64" s="1"/>
  <c r="H65"/>
  <c r="J65" s="1"/>
  <c r="H30" i="3"/>
  <c r="J30" s="1"/>
  <c r="H31"/>
  <c r="J31" s="1"/>
  <c r="L31" s="1"/>
  <c r="H32"/>
  <c r="J32" s="1"/>
  <c r="H39"/>
  <c r="J39" s="1"/>
  <c r="H33"/>
  <c r="J33" s="1"/>
  <c r="H34"/>
  <c r="J34" s="1"/>
  <c r="H49"/>
  <c r="J49" s="1"/>
  <c r="H50"/>
  <c r="J50" s="1"/>
  <c r="H53"/>
  <c r="J53" s="1"/>
  <c r="H55"/>
  <c r="J55" s="1"/>
  <c r="D23" i="10"/>
  <c r="F23" s="1"/>
  <c r="D27" i="11"/>
  <c r="F27" s="1"/>
  <c r="D29"/>
  <c r="F29" s="1"/>
  <c r="D30"/>
  <c r="F30" s="1"/>
  <c r="D31"/>
  <c r="F31" s="1"/>
  <c r="D33"/>
  <c r="D42"/>
  <c r="F42" s="1"/>
  <c r="D43"/>
  <c r="F43" s="1"/>
  <c r="D44"/>
  <c r="D47"/>
  <c r="F47" s="1"/>
  <c r="D49"/>
  <c r="F49" s="1"/>
  <c r="D50"/>
  <c r="F50" s="1"/>
  <c r="D51"/>
  <c r="F51" s="1"/>
  <c r="D52"/>
  <c r="F52" s="1"/>
  <c r="D53"/>
  <c r="F53" s="1"/>
  <c r="D56"/>
  <c r="F56" s="1"/>
  <c r="D57"/>
  <c r="F57" s="1"/>
  <c r="D62"/>
  <c r="F62" s="1"/>
  <c r="D63"/>
  <c r="F63" s="1"/>
  <c r="D64"/>
  <c r="F64" s="1"/>
  <c r="D65"/>
  <c r="F65" s="1"/>
  <c r="H70" i="7"/>
  <c r="K70" s="1"/>
  <c r="H69"/>
  <c r="J69" s="1"/>
  <c r="H68"/>
  <c r="J68" s="1"/>
  <c r="H67"/>
  <c r="J67" s="1"/>
  <c r="H66"/>
  <c r="J66" s="1"/>
  <c r="D70"/>
  <c r="F70" s="1"/>
  <c r="D69"/>
  <c r="F69" s="1"/>
  <c r="D68"/>
  <c r="D67"/>
  <c r="D66"/>
  <c r="F66" s="1"/>
  <c r="K37"/>
  <c r="K39"/>
  <c r="H30"/>
  <c r="J30" s="1"/>
  <c r="D30"/>
  <c r="H36" i="12"/>
  <c r="J36" s="1"/>
  <c r="H29"/>
  <c r="D36"/>
  <c r="F36" s="1"/>
  <c r="D29"/>
  <c r="F29" s="1"/>
  <c r="K34"/>
  <c r="K36"/>
  <c r="H26"/>
  <c r="J26" s="1"/>
  <c r="H24"/>
  <c r="J24" s="1"/>
  <c r="D26"/>
  <c r="D24"/>
  <c r="F24" s="1"/>
  <c r="H34" i="10"/>
  <c r="J34" s="1"/>
  <c r="D34"/>
  <c r="F34" s="1"/>
  <c r="D33"/>
  <c r="F33" s="1"/>
  <c r="D30"/>
  <c r="F30" s="1"/>
  <c r="D61" i="6"/>
  <c r="D52"/>
  <c r="F52" s="1"/>
  <c r="H41"/>
  <c r="J41" s="1"/>
  <c r="H37"/>
  <c r="J37" s="1"/>
  <c r="D41"/>
  <c r="F41" s="1"/>
  <c r="D37"/>
  <c r="F27"/>
  <c r="K35" i="4"/>
  <c r="K26"/>
  <c r="H35" i="3"/>
  <c r="J35" s="1"/>
  <c r="D35"/>
  <c r="F35" s="1"/>
  <c r="D37"/>
  <c r="F37" s="1"/>
  <c r="L37" s="1"/>
  <c r="H37"/>
  <c r="J37" s="1"/>
  <c r="D36"/>
  <c r="F36" s="1"/>
  <c r="H36"/>
  <c r="J36" s="1"/>
  <c r="H38" i="2"/>
  <c r="J38" s="1"/>
  <c r="D38"/>
  <c r="F38" s="1"/>
  <c r="K28"/>
  <c r="D20" i="12"/>
  <c r="F20" s="1"/>
  <c r="D21"/>
  <c r="F21" s="1"/>
  <c r="H21"/>
  <c r="J21" s="1"/>
  <c r="D22"/>
  <c r="F22" s="1"/>
  <c r="H22"/>
  <c r="J22" s="1"/>
  <c r="D23"/>
  <c r="F23" s="1"/>
  <c r="H23"/>
  <c r="J23" s="1"/>
  <c r="D25"/>
  <c r="F25" s="1"/>
  <c r="H25"/>
  <c r="J25" s="1"/>
  <c r="D27"/>
  <c r="F27" s="1"/>
  <c r="H27"/>
  <c r="J27" s="1"/>
  <c r="D28"/>
  <c r="F28" s="1"/>
  <c r="H28"/>
  <c r="K28" s="1"/>
  <c r="J28"/>
  <c r="D38"/>
  <c r="F38" s="1"/>
  <c r="D39"/>
  <c r="F39" s="1"/>
  <c r="D40"/>
  <c r="F40" s="1"/>
  <c r="D41"/>
  <c r="F41" s="1"/>
  <c r="D42"/>
  <c r="F42" s="1"/>
  <c r="D43"/>
  <c r="F43" s="1"/>
  <c r="H43"/>
  <c r="J43" s="1"/>
  <c r="D44"/>
  <c r="F44" s="1"/>
  <c r="H44"/>
  <c r="J44" s="1"/>
  <c r="D53"/>
  <c r="F53" s="1"/>
  <c r="H53"/>
  <c r="J53" s="1"/>
  <c r="D20" i="10"/>
  <c r="F20" s="1"/>
  <c r="H20"/>
  <c r="J20" s="1"/>
  <c r="D21"/>
  <c r="F21" s="1"/>
  <c r="H21"/>
  <c r="J21" s="1"/>
  <c r="D22"/>
  <c r="F22" s="1"/>
  <c r="H22"/>
  <c r="J22" s="1"/>
  <c r="D25"/>
  <c r="F25" s="1"/>
  <c r="H25"/>
  <c r="J25" s="1"/>
  <c r="D27"/>
  <c r="F27" s="1"/>
  <c r="H27"/>
  <c r="J27" s="1"/>
  <c r="D29"/>
  <c r="F29" s="1"/>
  <c r="D37"/>
  <c r="F37" s="1"/>
  <c r="H37"/>
  <c r="J37" s="1"/>
  <c r="D38"/>
  <c r="F38" s="1"/>
  <c r="H38"/>
  <c r="J38" s="1"/>
  <c r="D39"/>
  <c r="F39" s="1"/>
  <c r="H39"/>
  <c r="J39" s="1"/>
  <c r="D41"/>
  <c r="F41" s="1"/>
  <c r="H41"/>
  <c r="J41" s="1"/>
  <c r="D42"/>
  <c r="F42" s="1"/>
  <c r="H42"/>
  <c r="J42" s="1"/>
  <c r="D43"/>
  <c r="F43" s="1"/>
  <c r="H43"/>
  <c r="J43" s="1"/>
  <c r="D44"/>
  <c r="F44" s="1"/>
  <c r="H44"/>
  <c r="J44" s="1"/>
  <c r="D49"/>
  <c r="F49" s="1"/>
  <c r="H49"/>
  <c r="J49" s="1"/>
  <c r="J55"/>
  <c r="L56" i="9"/>
  <c r="L58"/>
  <c r="D22" i="6"/>
  <c r="F22" s="1"/>
  <c r="H22"/>
  <c r="J22" s="1"/>
  <c r="D23"/>
  <c r="F23" s="1"/>
  <c r="H23"/>
  <c r="J23" s="1"/>
  <c r="D24"/>
  <c r="F24" s="1"/>
  <c r="H24"/>
  <c r="D25"/>
  <c r="F25" s="1"/>
  <c r="H25"/>
  <c r="J25" s="1"/>
  <c r="D26"/>
  <c r="F26" s="1"/>
  <c r="H26"/>
  <c r="J26" s="1"/>
  <c r="D28"/>
  <c r="F28" s="1"/>
  <c r="H28"/>
  <c r="J28" s="1"/>
  <c r="D30"/>
  <c r="F30" s="1"/>
  <c r="H30"/>
  <c r="J30" s="1"/>
  <c r="D45"/>
  <c r="F45" s="1"/>
  <c r="D46"/>
  <c r="F46" s="1"/>
  <c r="D47"/>
  <c r="F47" s="1"/>
  <c r="D49"/>
  <c r="F49" s="1"/>
  <c r="H49"/>
  <c r="J49" s="1"/>
  <c r="D51"/>
  <c r="F51" s="1"/>
  <c r="H51"/>
  <c r="J51" s="1"/>
  <c r="D53"/>
  <c r="F53" s="1"/>
  <c r="D55"/>
  <c r="D56"/>
  <c r="D67"/>
  <c r="F67" s="1"/>
  <c r="H67"/>
  <c r="J67" s="1"/>
  <c r="D68"/>
  <c r="F68" s="1"/>
  <c r="H68"/>
  <c r="J68" s="1"/>
  <c r="D69"/>
  <c r="F69" s="1"/>
  <c r="H69"/>
  <c r="J69" s="1"/>
  <c r="L63" i="5"/>
  <c r="L38" i="4"/>
  <c r="D22" i="3"/>
  <c r="F22" s="1"/>
  <c r="H22"/>
  <c r="J22" s="1"/>
  <c r="D23"/>
  <c r="F23" s="1"/>
  <c r="H23"/>
  <c r="J23" s="1"/>
  <c r="D24"/>
  <c r="F24" s="1"/>
  <c r="H24"/>
  <c r="J24" s="1"/>
  <c r="D25"/>
  <c r="H25"/>
  <c r="J25" s="1"/>
  <c r="D27"/>
  <c r="F27" s="1"/>
  <c r="H27"/>
  <c r="J27" s="1"/>
  <c r="D29"/>
  <c r="F29" s="1"/>
  <c r="H29"/>
  <c r="J29" s="1"/>
  <c r="D40"/>
  <c r="F40" s="1"/>
  <c r="H40"/>
  <c r="J40" s="1"/>
  <c r="D41"/>
  <c r="F41" s="1"/>
  <c r="H41"/>
  <c r="J41" s="1"/>
  <c r="D42"/>
  <c r="F42" s="1"/>
  <c r="H42"/>
  <c r="J42" s="1"/>
  <c r="D43"/>
  <c r="F43" s="1"/>
  <c r="H43"/>
  <c r="J43" s="1"/>
  <c r="D44"/>
  <c r="F44" s="1"/>
  <c r="H44"/>
  <c r="J44" s="1"/>
  <c r="D45"/>
  <c r="F45" s="1"/>
  <c r="H45"/>
  <c r="D46"/>
  <c r="F46" s="1"/>
  <c r="H46"/>
  <c r="J46" s="1"/>
  <c r="F47"/>
  <c r="J47"/>
  <c r="D57"/>
  <c r="F57" s="1"/>
  <c r="H57"/>
  <c r="K57" s="1"/>
  <c r="D58"/>
  <c r="F58" s="1"/>
  <c r="H58"/>
  <c r="J58" s="1"/>
  <c r="D59"/>
  <c r="F59" s="1"/>
  <c r="H59"/>
  <c r="J59" s="1"/>
  <c r="D60"/>
  <c r="F60" s="1"/>
  <c r="H60"/>
  <c r="J60" s="1"/>
  <c r="F23" i="2"/>
  <c r="H23"/>
  <c r="J23" s="1"/>
  <c r="F24"/>
  <c r="H24"/>
  <c r="J24" s="1"/>
  <c r="D26"/>
  <c r="F26" s="1"/>
  <c r="H26"/>
  <c r="J26" s="1"/>
  <c r="D34"/>
  <c r="F34" s="1"/>
  <c r="L34" s="1"/>
  <c r="H34"/>
  <c r="D36"/>
  <c r="F36" s="1"/>
  <c r="H36"/>
  <c r="J36" s="1"/>
  <c r="D37"/>
  <c r="F37" s="1"/>
  <c r="H37"/>
  <c r="J37" s="1"/>
  <c r="D40"/>
  <c r="F40" s="1"/>
  <c r="H40"/>
  <c r="J40" s="1"/>
  <c r="D56"/>
  <c r="F56" s="1"/>
  <c r="H56"/>
  <c r="J56" s="1"/>
  <c r="D57"/>
  <c r="F57" s="1"/>
  <c r="H57"/>
  <c r="J57" s="1"/>
  <c r="D58"/>
  <c r="F58" s="1"/>
  <c r="H58"/>
  <c r="J58" s="1"/>
  <c r="H65" i="7"/>
  <c r="J65" s="1"/>
  <c r="H63"/>
  <c r="J63" s="1"/>
  <c r="D63"/>
  <c r="F63" s="1"/>
  <c r="D64"/>
  <c r="F64" s="1"/>
  <c r="D65"/>
  <c r="F65" s="1"/>
  <c r="D31"/>
  <c r="F31" s="1"/>
  <c r="H31"/>
  <c r="J31" s="1"/>
  <c r="J61"/>
  <c r="D28"/>
  <c r="F28" s="1"/>
  <c r="H28"/>
  <c r="J28" s="1"/>
  <c r="D29"/>
  <c r="F29" s="1"/>
  <c r="H29"/>
  <c r="J29" s="1"/>
  <c r="D32"/>
  <c r="F32" s="1"/>
  <c r="H32"/>
  <c r="J32" s="1"/>
  <c r="D33"/>
  <c r="F33" s="1"/>
  <c r="H33"/>
  <c r="J33" s="1"/>
  <c r="D45"/>
  <c r="F45" s="1"/>
  <c r="H45"/>
  <c r="J45"/>
  <c r="D47"/>
  <c r="F47" s="1"/>
  <c r="D48"/>
  <c r="F48" s="1"/>
  <c r="D49"/>
  <c r="F49" s="1"/>
  <c r="D50"/>
  <c r="F50" s="1"/>
  <c r="D51"/>
  <c r="F51" s="1"/>
  <c r="D52"/>
  <c r="F52" s="1"/>
  <c r="D53"/>
  <c r="F53" s="1"/>
  <c r="D55"/>
  <c r="F55" s="1"/>
  <c r="D56"/>
  <c r="F56" s="1"/>
  <c r="D57"/>
  <c r="F57" s="1"/>
  <c r="D58"/>
  <c r="F58" s="1"/>
  <c r="D59"/>
  <c r="F59" s="1"/>
  <c r="D60"/>
  <c r="F60" s="1"/>
  <c r="L78"/>
  <c r="K78"/>
  <c r="K77"/>
  <c r="K76"/>
  <c r="H60"/>
  <c r="J60" s="1"/>
  <c r="H59"/>
  <c r="J59" s="1"/>
  <c r="H58"/>
  <c r="J58" s="1"/>
  <c r="H57"/>
  <c r="J57" s="1"/>
  <c r="H56"/>
  <c r="J56" s="1"/>
  <c r="H55"/>
  <c r="J55" s="1"/>
  <c r="K59"/>
  <c r="K55"/>
  <c r="H53"/>
  <c r="J53" s="1"/>
  <c r="H52"/>
  <c r="J52" s="1"/>
  <c r="H51"/>
  <c r="J51" s="1"/>
  <c r="H50"/>
  <c r="J50" s="1"/>
  <c r="H49"/>
  <c r="J49" s="1"/>
  <c r="H48"/>
  <c r="J48" s="1"/>
  <c r="H47"/>
  <c r="J47" s="1"/>
  <c r="K49"/>
  <c r="K27" i="12"/>
  <c r="K73" i="11"/>
  <c r="K72"/>
  <c r="K67"/>
  <c r="K57"/>
  <c r="K51"/>
  <c r="K36" i="10"/>
  <c r="K25" i="9"/>
  <c r="K22"/>
  <c r="K38" i="4"/>
  <c r="K36"/>
  <c r="K27"/>
  <c r="K25"/>
  <c r="H22" i="11"/>
  <c r="J22" s="1"/>
  <c r="H23"/>
  <c r="J23" s="1"/>
  <c r="H24"/>
  <c r="K24" s="1"/>
  <c r="H24" i="7"/>
  <c r="J24" s="1"/>
  <c r="H25"/>
  <c r="J25" s="1"/>
  <c r="H26"/>
  <c r="J26" s="1"/>
  <c r="L26" s="1"/>
  <c r="D22" i="11"/>
  <c r="F22" s="1"/>
  <c r="D23"/>
  <c r="F23" s="1"/>
  <c r="D24"/>
  <c r="F24" s="1"/>
  <c r="D24" i="7"/>
  <c r="F24"/>
  <c r="L24" s="1"/>
  <c r="D25"/>
  <c r="K25" s="1"/>
  <c r="D26"/>
  <c r="F26"/>
  <c r="K28" i="11"/>
  <c r="K55" i="4"/>
  <c r="K40" i="7"/>
  <c r="K39" i="11"/>
  <c r="K43" i="9"/>
  <c r="K36" i="6"/>
  <c r="K35"/>
  <c r="K41" i="4"/>
  <c r="K42"/>
  <c r="K43"/>
  <c r="K44"/>
  <c r="K46"/>
  <c r="K26" i="2"/>
  <c r="K79" i="7"/>
  <c r="K56" i="12"/>
  <c r="K40" i="11"/>
  <c r="K60" i="2"/>
  <c r="K58" i="10"/>
  <c r="K59" i="9"/>
  <c r="K64" i="5"/>
  <c r="K73" i="6"/>
  <c r="K52" i="4"/>
  <c r="K61" i="3"/>
  <c r="K56" i="4"/>
  <c r="K67" i="6"/>
  <c r="K26" i="7"/>
  <c r="K24"/>
  <c r="K54" i="12"/>
  <c r="K40"/>
  <c r="K38"/>
  <c r="K42"/>
  <c r="K53"/>
  <c r="K41"/>
  <c r="K52"/>
  <c r="K30" i="11"/>
  <c r="K29"/>
  <c r="K36" i="2"/>
  <c r="K52"/>
  <c r="K45"/>
  <c r="K58"/>
  <c r="K40"/>
  <c r="K50" i="3"/>
  <c r="K24"/>
  <c r="K60"/>
  <c r="K54" i="4"/>
  <c r="K72" i="7" l="1"/>
  <c r="K55" i="3"/>
  <c r="K69" i="11"/>
  <c r="K62"/>
  <c r="K34"/>
  <c r="L38" i="12"/>
  <c r="L22" i="11"/>
  <c r="K50" i="12"/>
  <c r="L50"/>
  <c r="L23"/>
  <c r="L45" i="4"/>
  <c r="L32"/>
  <c r="K65"/>
  <c r="F65"/>
  <c r="L65" s="1"/>
  <c r="J75" i="11"/>
  <c r="J58" i="10"/>
  <c r="L41" i="9"/>
  <c r="F59"/>
  <c r="L24" i="5"/>
  <c r="L43" i="4"/>
  <c r="J69"/>
  <c r="L50" i="3"/>
  <c r="J61"/>
  <c r="L31" i="2"/>
  <c r="L76" i="7"/>
  <c r="L45"/>
  <c r="K45"/>
  <c r="L40"/>
  <c r="L72"/>
  <c r="J70"/>
  <c r="L70" s="1"/>
  <c r="K66"/>
  <c r="K67"/>
  <c r="K69"/>
  <c r="K58"/>
  <c r="K53"/>
  <c r="K51"/>
  <c r="K47"/>
  <c r="K44"/>
  <c r="L44"/>
  <c r="K42"/>
  <c r="K41"/>
  <c r="K35"/>
  <c r="K31"/>
  <c r="K28"/>
  <c r="K33"/>
  <c r="K43" i="12"/>
  <c r="K33"/>
  <c r="K31"/>
  <c r="K25"/>
  <c r="L27"/>
  <c r="L28"/>
  <c r="K26"/>
  <c r="K23"/>
  <c r="K22"/>
  <c r="K21"/>
  <c r="L73" i="11"/>
  <c r="K71"/>
  <c r="K65"/>
  <c r="L65"/>
  <c r="K64"/>
  <c r="K63"/>
  <c r="K56"/>
  <c r="K53"/>
  <c r="L52"/>
  <c r="K52"/>
  <c r="K50"/>
  <c r="L50"/>
  <c r="K49"/>
  <c r="K47"/>
  <c r="K43"/>
  <c r="K42"/>
  <c r="K38"/>
  <c r="K35"/>
  <c r="K31"/>
  <c r="K27"/>
  <c r="L23"/>
  <c r="K23"/>
  <c r="K57" i="10"/>
  <c r="L55"/>
  <c r="K49"/>
  <c r="K46"/>
  <c r="K51"/>
  <c r="L33"/>
  <c r="K53"/>
  <c r="K20"/>
  <c r="K43"/>
  <c r="K55"/>
  <c r="K39"/>
  <c r="K38"/>
  <c r="K22"/>
  <c r="F46"/>
  <c r="L46" s="1"/>
  <c r="K44"/>
  <c r="K37"/>
  <c r="K23"/>
  <c r="K34"/>
  <c r="K51" i="9"/>
  <c r="F51"/>
  <c r="K50"/>
  <c r="K47"/>
  <c r="K41"/>
  <c r="K36"/>
  <c r="K30"/>
  <c r="K39"/>
  <c r="K53"/>
  <c r="K23"/>
  <c r="L39"/>
  <c r="L34"/>
  <c r="K37"/>
  <c r="K44"/>
  <c r="K19"/>
  <c r="K34"/>
  <c r="L37"/>
  <c r="L44"/>
  <c r="K55"/>
  <c r="K42"/>
  <c r="K46"/>
  <c r="K28"/>
  <c r="J33"/>
  <c r="L33" s="1"/>
  <c r="L23"/>
  <c r="K26"/>
  <c r="K40"/>
  <c r="K48"/>
  <c r="K21"/>
  <c r="K31"/>
  <c r="L65" i="6"/>
  <c r="K65"/>
  <c r="K51"/>
  <c r="K71"/>
  <c r="K32"/>
  <c r="K47"/>
  <c r="K30"/>
  <c r="K46"/>
  <c r="K45"/>
  <c r="L41"/>
  <c r="L31"/>
  <c r="K26"/>
  <c r="K25"/>
  <c r="K24"/>
  <c r="K23"/>
  <c r="K22"/>
  <c r="F66" i="5"/>
  <c r="L60"/>
  <c r="K58"/>
  <c r="K34"/>
  <c r="L41"/>
  <c r="K41"/>
  <c r="K62"/>
  <c r="K20"/>
  <c r="K36"/>
  <c r="L32"/>
  <c r="K32"/>
  <c r="K31"/>
  <c r="L64"/>
  <c r="K24"/>
  <c r="K37"/>
  <c r="K38"/>
  <c r="K26"/>
  <c r="K60"/>
  <c r="K57"/>
  <c r="J31"/>
  <c r="L31" s="1"/>
  <c r="K28"/>
  <c r="L28"/>
  <c r="K30"/>
  <c r="K21"/>
  <c r="L21"/>
  <c r="L35" i="4"/>
  <c r="K67"/>
  <c r="K62"/>
  <c r="L62"/>
  <c r="K61"/>
  <c r="K57"/>
  <c r="K58"/>
  <c r="F59"/>
  <c r="L59" s="1"/>
  <c r="K45"/>
  <c r="L40"/>
  <c r="K40"/>
  <c r="K34"/>
  <c r="L34"/>
  <c r="K31"/>
  <c r="K24"/>
  <c r="K23"/>
  <c r="K49" i="3"/>
  <c r="K42"/>
  <c r="L58"/>
  <c r="K58"/>
  <c r="L59"/>
  <c r="L53"/>
  <c r="L36"/>
  <c r="K25"/>
  <c r="K27"/>
  <c r="K53"/>
  <c r="K31"/>
  <c r="L60"/>
  <c r="K59"/>
  <c r="L42"/>
  <c r="K45"/>
  <c r="K46"/>
  <c r="K43"/>
  <c r="K41"/>
  <c r="K34"/>
  <c r="K33"/>
  <c r="K29"/>
  <c r="K23"/>
  <c r="K37" i="2"/>
  <c r="K38"/>
  <c r="L28"/>
  <c r="J61"/>
  <c r="L26"/>
  <c r="F61"/>
  <c r="K57"/>
  <c r="K56"/>
  <c r="K54"/>
  <c r="K31"/>
  <c r="K30"/>
  <c r="L30"/>
  <c r="K24"/>
  <c r="L64" i="7"/>
  <c r="L39"/>
  <c r="L54" i="12"/>
  <c r="L25"/>
  <c r="K55" i="11"/>
  <c r="L37" i="10"/>
  <c r="L25" i="9"/>
  <c r="K31" i="6"/>
  <c r="L49" i="3"/>
  <c r="L32"/>
  <c r="L30"/>
  <c r="L23"/>
  <c r="L57" i="2"/>
  <c r="L23"/>
  <c r="L77" i="7"/>
  <c r="L42"/>
  <c r="L37"/>
  <c r="K64"/>
  <c r="L41" i="12"/>
  <c r="L63" i="11"/>
  <c r="L56"/>
  <c r="K36"/>
  <c r="L35"/>
  <c r="L21" i="10"/>
  <c r="L56"/>
  <c r="K56"/>
  <c r="K29"/>
  <c r="L47" i="9"/>
  <c r="L42"/>
  <c r="L40"/>
  <c r="L36"/>
  <c r="K20"/>
  <c r="L63" i="6"/>
  <c r="L45"/>
  <c r="K43"/>
  <c r="L58" i="5"/>
  <c r="L38"/>
  <c r="L34"/>
  <c r="L58" i="4"/>
  <c r="L42"/>
  <c r="K22"/>
  <c r="L41" i="3"/>
  <c r="L34"/>
  <c r="L33"/>
  <c r="K32"/>
  <c r="K30"/>
  <c r="L58" i="2"/>
  <c r="L52"/>
  <c r="L41"/>
  <c r="K22"/>
  <c r="K29"/>
  <c r="L63" i="7"/>
  <c r="L57"/>
  <c r="L55"/>
  <c r="L53"/>
  <c r="L33"/>
  <c r="L34" i="12"/>
  <c r="L33"/>
  <c r="L24"/>
  <c r="L20"/>
  <c r="L49" i="11"/>
  <c r="L42"/>
  <c r="L40"/>
  <c r="L31"/>
  <c r="L30"/>
  <c r="L53" i="10"/>
  <c r="L51"/>
  <c r="L44"/>
  <c r="L39"/>
  <c r="L53" i="9"/>
  <c r="L46"/>
  <c r="L43"/>
  <c r="L49" i="6"/>
  <c r="L35"/>
  <c r="L23"/>
  <c r="L37" i="5"/>
  <c r="L30"/>
  <c r="L67" i="4"/>
  <c r="L57"/>
  <c r="L44"/>
  <c r="L26"/>
  <c r="L25"/>
  <c r="L46" i="3"/>
  <c r="L35"/>
  <c r="L40" i="2"/>
  <c r="L31" i="12"/>
  <c r="L74" i="7"/>
  <c r="L66"/>
  <c r="L52"/>
  <c r="L50"/>
  <c r="L48"/>
  <c r="L41"/>
  <c r="L35"/>
  <c r="L29"/>
  <c r="L52" i="12"/>
  <c r="L44"/>
  <c r="L42"/>
  <c r="L39"/>
  <c r="K32"/>
  <c r="L21"/>
  <c r="L72" i="11"/>
  <c r="L67"/>
  <c r="L62"/>
  <c r="L57"/>
  <c r="L53"/>
  <c r="K37"/>
  <c r="L49" i="10"/>
  <c r="L42"/>
  <c r="L36"/>
  <c r="L27"/>
  <c r="L23"/>
  <c r="L55" i="9"/>
  <c r="L51"/>
  <c r="L50"/>
  <c r="L48"/>
  <c r="L29"/>
  <c r="K29"/>
  <c r="K27"/>
  <c r="L19"/>
  <c r="L20"/>
  <c r="L53" i="6"/>
  <c r="L51"/>
  <c r="L47"/>
  <c r="L46"/>
  <c r="K44"/>
  <c r="K34"/>
  <c r="L34"/>
  <c r="L28"/>
  <c r="L62" i="5"/>
  <c r="L57"/>
  <c r="L36"/>
  <c r="L26"/>
  <c r="L29"/>
  <c r="K29"/>
  <c r="K27"/>
  <c r="L20"/>
  <c r="L53" i="4"/>
  <c r="K53"/>
  <c r="L55"/>
  <c r="L54"/>
  <c r="L41"/>
  <c r="L31"/>
  <c r="K32"/>
  <c r="K30"/>
  <c r="L27"/>
  <c r="L24"/>
  <c r="L23"/>
  <c r="L22"/>
  <c r="L55" i="3"/>
  <c r="L47"/>
  <c r="L43"/>
  <c r="L27"/>
  <c r="L22"/>
  <c r="L54" i="2"/>
  <c r="L24"/>
  <c r="L69" i="7"/>
  <c r="L65"/>
  <c r="L60"/>
  <c r="L59"/>
  <c r="L58"/>
  <c r="L56"/>
  <c r="L51"/>
  <c r="L49"/>
  <c r="L32"/>
  <c r="L43" i="12"/>
  <c r="L40"/>
  <c r="L22"/>
  <c r="K30"/>
  <c r="F30"/>
  <c r="L30" s="1"/>
  <c r="K19"/>
  <c r="L47" i="11"/>
  <c r="L43"/>
  <c r="L39"/>
  <c r="L34"/>
  <c r="L29"/>
  <c r="L28"/>
  <c r="L27"/>
  <c r="K26"/>
  <c r="L57" i="10"/>
  <c r="L43"/>
  <c r="L41"/>
  <c r="L38"/>
  <c r="L30"/>
  <c r="L29"/>
  <c r="L22"/>
  <c r="L31" i="9"/>
  <c r="L30"/>
  <c r="L28"/>
  <c r="L22"/>
  <c r="L27"/>
  <c r="L68" i="6"/>
  <c r="L67"/>
  <c r="L44"/>
  <c r="L36"/>
  <c r="L32"/>
  <c r="L43"/>
  <c r="L35" i="5"/>
  <c r="K35"/>
  <c r="L27"/>
  <c r="L61" i="4"/>
  <c r="L56"/>
  <c r="L52"/>
  <c r="L33"/>
  <c r="L30"/>
  <c r="L44" i="3"/>
  <c r="L39"/>
  <c r="K39"/>
  <c r="L29"/>
  <c r="L24"/>
  <c r="L37" i="2"/>
  <c r="L36"/>
  <c r="L29"/>
  <c r="L27"/>
  <c r="K27"/>
  <c r="L61" i="7"/>
  <c r="L40" i="3"/>
  <c r="L69" i="6"/>
  <c r="L26"/>
  <c r="L25" i="10"/>
  <c r="L53" i="12"/>
  <c r="L47" i="7"/>
  <c r="L31"/>
  <c r="L56" i="2"/>
  <c r="L21" i="3"/>
  <c r="L38" i="2"/>
  <c r="K22" i="11"/>
  <c r="K39" i="12"/>
  <c r="K32" i="7"/>
  <c r="K49" i="6"/>
  <c r="K41" i="10"/>
  <c r="K21" i="3"/>
  <c r="F25" i="7"/>
  <c r="L25" s="1"/>
  <c r="K28" i="6"/>
  <c r="K25" i="10"/>
  <c r="K57" i="7"/>
  <c r="K61"/>
  <c r="L30" i="6"/>
  <c r="L22"/>
  <c r="L21" i="9"/>
  <c r="F37" i="6"/>
  <c r="L37" s="1"/>
  <c r="K37"/>
  <c r="K33"/>
  <c r="J29" i="12"/>
  <c r="L29" s="1"/>
  <c r="K29"/>
  <c r="J45" i="3"/>
  <c r="L45" s="1"/>
  <c r="F29" i="4"/>
  <c r="L29" s="1"/>
  <c r="K29"/>
  <c r="J24" i="6"/>
  <c r="J73" s="1"/>
  <c r="L26" i="9"/>
  <c r="K69" i="6"/>
  <c r="K22" i="3"/>
  <c r="K47"/>
  <c r="K40"/>
  <c r="K42" i="10"/>
  <c r="K23" i="2"/>
  <c r="J24" i="11"/>
  <c r="L24" s="1"/>
  <c r="K34" i="2"/>
  <c r="K21" i="10"/>
  <c r="K27"/>
  <c r="K20" i="12"/>
  <c r="K48" i="7"/>
  <c r="K52"/>
  <c r="K63"/>
  <c r="J57" i="3"/>
  <c r="L57" s="1"/>
  <c r="F25"/>
  <c r="L25" s="1"/>
  <c r="F56" i="6"/>
  <c r="L56" s="1"/>
  <c r="K56"/>
  <c r="L25"/>
  <c r="L52"/>
  <c r="F31" i="10"/>
  <c r="L31" s="1"/>
  <c r="K31"/>
  <c r="J36" i="7"/>
  <c r="L36" s="1"/>
  <c r="K36"/>
  <c r="L32" i="12"/>
  <c r="K55" i="6"/>
  <c r="F55"/>
  <c r="L55" s="1"/>
  <c r="F61"/>
  <c r="L61" s="1"/>
  <c r="K61"/>
  <c r="F30" i="7"/>
  <c r="L30" s="1"/>
  <c r="K30"/>
  <c r="F33" i="11"/>
  <c r="L33" s="1"/>
  <c r="K33"/>
  <c r="F43" i="7"/>
  <c r="L43" s="1"/>
  <c r="K43"/>
  <c r="F38"/>
  <c r="L38" s="1"/>
  <c r="K38"/>
  <c r="K68" i="6"/>
  <c r="K44" i="3"/>
  <c r="K29" i="7"/>
  <c r="K50"/>
  <c r="K56"/>
  <c r="K60"/>
  <c r="K65"/>
  <c r="L28"/>
  <c r="L22" i="2"/>
  <c r="L20" i="10"/>
  <c r="K44" i="12"/>
  <c r="L19"/>
  <c r="K36" i="3"/>
  <c r="K53" i="6"/>
  <c r="L34" i="10"/>
  <c r="L36" i="12"/>
  <c r="F68" i="7"/>
  <c r="L68" s="1"/>
  <c r="K68"/>
  <c r="F44" i="11"/>
  <c r="L44" s="1"/>
  <c r="K44"/>
  <c r="F35" i="12"/>
  <c r="L35" s="1"/>
  <c r="K35"/>
  <c r="L33" i="6"/>
  <c r="K48" i="11"/>
  <c r="F48"/>
  <c r="L48" s="1"/>
  <c r="L38"/>
  <c r="K35" i="3"/>
  <c r="K37"/>
  <c r="K41" i="6"/>
  <c r="K52"/>
  <c r="K33" i="10"/>
  <c r="L21" i="6"/>
  <c r="L48"/>
  <c r="K48"/>
  <c r="K24" i="12"/>
  <c r="L51" i="11"/>
  <c r="F67" i="7"/>
  <c r="L67" s="1"/>
  <c r="F26" i="12"/>
  <c r="L26" s="1"/>
  <c r="L36" i="11"/>
  <c r="K30" i="10"/>
  <c r="L64" i="11"/>
  <c r="L71"/>
  <c r="L55"/>
  <c r="L41"/>
  <c r="L37"/>
  <c r="L26"/>
  <c r="L69"/>
  <c r="K63" i="6"/>
  <c r="K74" i="7"/>
  <c r="F79" l="1"/>
  <c r="J56" i="12"/>
  <c r="F75" i="11"/>
  <c r="F61" i="3"/>
  <c r="F56" i="12"/>
  <c r="L75" i="11"/>
  <c r="F58" i="10"/>
  <c r="J59" i="9"/>
  <c r="F73" i="6"/>
  <c r="F69" i="4"/>
  <c r="J79" i="7"/>
  <c r="J66" i="5"/>
  <c r="L66"/>
  <c r="L61" i="2"/>
  <c r="L59" i="9"/>
  <c r="L24" i="6"/>
  <c r="L73" s="1"/>
  <c r="L69" i="4"/>
  <c r="L79" i="7"/>
  <c r="L58" i="10"/>
  <c r="L56" i="12"/>
  <c r="L61" i="3"/>
  <c r="J83" i="7" l="1"/>
  <c r="J84" s="1"/>
  <c r="F83"/>
  <c r="F84" s="1"/>
</calcChain>
</file>

<file path=xl/sharedStrings.xml><?xml version="1.0" encoding="utf-8"?>
<sst xmlns="http://schemas.openxmlformats.org/spreadsheetml/2006/main" count="625" uniqueCount="137">
  <si>
    <t>"Утверждаю"</t>
  </si>
  <si>
    <t>МЕНЮ</t>
  </si>
  <si>
    <t>Наименование блюда</t>
  </si>
  <si>
    <t>Итого:</t>
  </si>
  <si>
    <t>сумма</t>
  </si>
  <si>
    <t>кол-во всего за  день</t>
  </si>
  <si>
    <t>цена продукта</t>
  </si>
  <si>
    <t>сумма  всего  за  день</t>
  </si>
  <si>
    <t>наименование продукта</t>
  </si>
  <si>
    <t>кол-во</t>
  </si>
  <si>
    <t>детей:</t>
  </si>
  <si>
    <t>7-10</t>
  </si>
  <si>
    <t>11-18</t>
  </si>
  <si>
    <t>Вес порции 7-10 лет</t>
  </si>
  <si>
    <t>Вес порции 11-18 лет</t>
  </si>
  <si>
    <t>Руководитель учреждения_______________(_____________)</t>
  </si>
  <si>
    <t>кол-во возр.гр 7-10 лет</t>
  </si>
  <si>
    <t>норма возр.гр 11-18 лет</t>
  </si>
  <si>
    <t>кол-во возр.гр 11-18 лет</t>
  </si>
  <si>
    <t>Масло сливочное</t>
  </si>
  <si>
    <t xml:space="preserve">норма возр.гр 7-10 лет </t>
  </si>
  <si>
    <t>масло сливочное</t>
  </si>
  <si>
    <t>сахар</t>
  </si>
  <si>
    <t>Сметана</t>
  </si>
  <si>
    <t>Мука пшеничная</t>
  </si>
  <si>
    <t>Картофельное пюре</t>
  </si>
  <si>
    <t>Компот из сухофруктов</t>
  </si>
  <si>
    <t>Картофель</t>
  </si>
  <si>
    <t>Молоко</t>
  </si>
  <si>
    <t>Сухофрукты</t>
  </si>
  <si>
    <t>Сахар</t>
  </si>
  <si>
    <t>масло растительное</t>
  </si>
  <si>
    <t>соль</t>
  </si>
  <si>
    <t>Слойка с яблоком</t>
  </si>
  <si>
    <t>Соус томатный</t>
  </si>
  <si>
    <t>Морковь</t>
  </si>
  <si>
    <t>Лук</t>
  </si>
  <si>
    <t>Томат паста</t>
  </si>
  <si>
    <t>Каша гречневая рассыпчатая</t>
  </si>
  <si>
    <t>Печень говяжья</t>
  </si>
  <si>
    <t>Масло растительное</t>
  </si>
  <si>
    <t xml:space="preserve">Мука </t>
  </si>
  <si>
    <t>150/5</t>
  </si>
  <si>
    <t>картофель</t>
  </si>
  <si>
    <t>лук</t>
  </si>
  <si>
    <t>томат-паста</t>
  </si>
  <si>
    <t>говядина</t>
  </si>
  <si>
    <t>Напиток из плодов шиповника</t>
  </si>
  <si>
    <t>Жаркое по-домашнему</t>
  </si>
  <si>
    <t>Куры</t>
  </si>
  <si>
    <t>Соль</t>
  </si>
  <si>
    <t>Яйцо</t>
  </si>
  <si>
    <t>Мука</t>
  </si>
  <si>
    <t>Плов из курицы</t>
  </si>
  <si>
    <t>Томат-паста</t>
  </si>
  <si>
    <t>Сухари панировочные</t>
  </si>
  <si>
    <t>Капуста тушеная</t>
  </si>
  <si>
    <t>Капуста</t>
  </si>
  <si>
    <t>50/50</t>
  </si>
  <si>
    <t>мука</t>
  </si>
  <si>
    <t>Печень по-строгановски</t>
  </si>
  <si>
    <t>Яйца</t>
  </si>
  <si>
    <t>Яблоки</t>
  </si>
  <si>
    <t>Крупа рисовая</t>
  </si>
  <si>
    <t>Хлеб</t>
  </si>
  <si>
    <t>Сок</t>
  </si>
  <si>
    <t>150/3</t>
  </si>
  <si>
    <t>180/4</t>
  </si>
  <si>
    <t>Говядина</t>
  </si>
  <si>
    <t>Хлеб ржано-пшеничный</t>
  </si>
  <si>
    <t>Лимонная кислота</t>
  </si>
  <si>
    <t>Хлеб ржано - пшеничный</t>
  </si>
  <si>
    <t>Салат "Студенческий"</t>
  </si>
  <si>
    <t>Суп картофельный с макаронными изделиями</t>
  </si>
  <si>
    <t>Горошек зеленый консерв.</t>
  </si>
  <si>
    <t>Макаронные изделия</t>
  </si>
  <si>
    <t>Салат из свеклы с растительным маслом</t>
  </si>
  <si>
    <t>Суп картофельный с клецками</t>
  </si>
  <si>
    <t>Свекла</t>
  </si>
  <si>
    <t>Рагу из овощей</t>
  </si>
  <si>
    <t>Крупа перловая</t>
  </si>
  <si>
    <t>Салат с сыром</t>
  </si>
  <si>
    <t>Горошек консервированный</t>
  </si>
  <si>
    <t>Сыр</t>
  </si>
  <si>
    <t>крупа гречневая</t>
  </si>
  <si>
    <t>Борщ с капустой и картофелем</t>
  </si>
  <si>
    <t>Суп картофельный с лапшой домашней</t>
  </si>
  <si>
    <t>Огурцы консервированные</t>
  </si>
  <si>
    <t>Хлеб пшеничный</t>
  </si>
  <si>
    <t>Шиповник</t>
  </si>
  <si>
    <t>Компот из свежих плодов</t>
  </si>
  <si>
    <t>Бионапиток ягодный "Ероша"</t>
  </si>
  <si>
    <t>Сироп</t>
  </si>
  <si>
    <t>Салат из свеклы</t>
  </si>
  <si>
    <t>Рассольник ленинградский</t>
  </si>
  <si>
    <t>200/5</t>
  </si>
  <si>
    <t>250/10</t>
  </si>
  <si>
    <t>50/40</t>
  </si>
  <si>
    <t>60/40</t>
  </si>
  <si>
    <t>Огурец соленый</t>
  </si>
  <si>
    <t>Щи из свежей капусты</t>
  </si>
  <si>
    <t>Томат - паста</t>
  </si>
  <si>
    <t>Суп картофельный с бобовыми</t>
  </si>
  <si>
    <t>Бефстроганов</t>
  </si>
  <si>
    <t>180/6</t>
  </si>
  <si>
    <t>Горох</t>
  </si>
  <si>
    <t>сметана</t>
  </si>
  <si>
    <t>яблоки</t>
  </si>
  <si>
    <t>лимонная кислота</t>
  </si>
  <si>
    <t>Рыба, тушенная в томате с овощами</t>
  </si>
  <si>
    <t>Напиток лимонный</t>
  </si>
  <si>
    <t>горбуша</t>
  </si>
  <si>
    <t>кислота лимонная</t>
  </si>
  <si>
    <t>морковь</t>
  </si>
  <si>
    <t>капуста</t>
  </si>
  <si>
    <t>лимон</t>
  </si>
  <si>
    <t>Салат из белокачанной капусты</t>
  </si>
  <si>
    <t>Зразы "Школьные"</t>
  </si>
  <si>
    <t>Картофель отварной с маслом</t>
  </si>
  <si>
    <t>сухофрукты</t>
  </si>
  <si>
    <t>Салат из моркови</t>
  </si>
  <si>
    <t>Уха рыбацкая</t>
  </si>
  <si>
    <t>200/20</t>
  </si>
  <si>
    <t>250/30</t>
  </si>
  <si>
    <t>Куры отварные</t>
  </si>
  <si>
    <t>Горбуша</t>
  </si>
  <si>
    <t>Венегрет овощной</t>
  </si>
  <si>
    <t>Тефтели из говядины с рисом</t>
  </si>
  <si>
    <t>100/20</t>
  </si>
  <si>
    <t>80/20</t>
  </si>
  <si>
    <t>Суп картофельный с крупой</t>
  </si>
  <si>
    <t>Азу</t>
  </si>
  <si>
    <t>Икра кабачковая</t>
  </si>
  <si>
    <t>Котлеты рыбные</t>
  </si>
  <si>
    <t>Минтай</t>
  </si>
  <si>
    <t>5-ти дневная рабочая неделя</t>
  </si>
  <si>
    <t>"_____"________________2022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</si>
</sst>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#,##0.0000"/>
    <numFmt numFmtId="167" formatCode="0.0000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1" xfId="0" applyBorder="1"/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49" fontId="0" fillId="0" borderId="1" xfId="0" applyNumberFormat="1" applyBorder="1"/>
    <xf numFmtId="0" fontId="0" fillId="0" borderId="0" xfId="0" applyFont="1"/>
    <xf numFmtId="49" fontId="0" fillId="0" borderId="0" xfId="0" applyNumberFormat="1" applyBorder="1"/>
    <xf numFmtId="0" fontId="0" fillId="0" borderId="0" xfId="0" applyAlignment="1"/>
    <xf numFmtId="0" fontId="8" fillId="2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4" fontId="0" fillId="2" borderId="1" xfId="0" applyNumberFormat="1" applyFill="1" applyBorder="1"/>
    <xf numFmtId="164" fontId="8" fillId="2" borderId="1" xfId="0" applyNumberFormat="1" applyFont="1" applyFill="1" applyBorder="1"/>
    <xf numFmtId="4" fontId="8" fillId="2" borderId="1" xfId="0" applyNumberFormat="1" applyFont="1" applyFill="1" applyBorder="1"/>
    <xf numFmtId="0" fontId="9" fillId="3" borderId="2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/>
    <xf numFmtId="4" fontId="10" fillId="3" borderId="1" xfId="0" applyNumberFormat="1" applyFont="1" applyFill="1" applyBorder="1"/>
    <xf numFmtId="0" fontId="10" fillId="3" borderId="1" xfId="0" applyFont="1" applyFill="1" applyBorder="1"/>
    <xf numFmtId="165" fontId="9" fillId="3" borderId="1" xfId="0" applyNumberFormat="1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0" fontId="8" fillId="4" borderId="2" xfId="0" applyFont="1" applyFill="1" applyBorder="1" applyAlignment="1">
      <alignment horizontal="center" vertical="center" wrapText="1"/>
    </xf>
    <xf numFmtId="165" fontId="0" fillId="4" borderId="1" xfId="0" applyNumberFormat="1" applyFill="1" applyBorder="1"/>
    <xf numFmtId="4" fontId="0" fillId="4" borderId="3" xfId="0" applyNumberFormat="1" applyFill="1" applyBorder="1" applyAlignment="1"/>
    <xf numFmtId="165" fontId="10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4" fontId="7" fillId="2" borderId="1" xfId="0" applyNumberFormat="1" applyFont="1" applyFill="1" applyBorder="1"/>
    <xf numFmtId="165" fontId="14" fillId="3" borderId="1" xfId="0" applyNumberFormat="1" applyFont="1" applyFill="1" applyBorder="1"/>
    <xf numFmtId="164" fontId="0" fillId="2" borderId="1" xfId="0" applyNumberFormat="1" applyFont="1" applyFill="1" applyBorder="1"/>
    <xf numFmtId="4" fontId="0" fillId="2" borderId="1" xfId="0" applyNumberFormat="1" applyFont="1" applyFill="1" applyBorder="1"/>
    <xf numFmtId="2" fontId="14" fillId="3" borderId="1" xfId="0" applyNumberFormat="1" applyFont="1" applyFill="1" applyBorder="1"/>
    <xf numFmtId="2" fontId="10" fillId="3" borderId="1" xfId="0" applyNumberFormat="1" applyFont="1" applyFill="1" applyBorder="1"/>
    <xf numFmtId="4" fontId="0" fillId="3" borderId="1" xfId="0" applyNumberFormat="1" applyFill="1" applyBorder="1"/>
    <xf numFmtId="0" fontId="13" fillId="0" borderId="1" xfId="0" applyFont="1" applyBorder="1" applyAlignment="1">
      <alignment horizontal="center" wrapText="1"/>
    </xf>
    <xf numFmtId="165" fontId="10" fillId="3" borderId="4" xfId="0" applyNumberFormat="1" applyFont="1" applyFill="1" applyBorder="1"/>
    <xf numFmtId="165" fontId="13" fillId="3" borderId="1" xfId="0" applyNumberFormat="1" applyFont="1" applyFill="1" applyBorder="1" applyAlignment="1">
      <alignment horizontal="center" wrapText="1"/>
    </xf>
    <xf numFmtId="0" fontId="0" fillId="4" borderId="5" xfId="0" applyFill="1" applyBorder="1" applyAlignment="1"/>
    <xf numFmtId="165" fontId="0" fillId="4" borderId="1" xfId="0" applyNumberFormat="1" applyFont="1" applyFill="1" applyBorder="1"/>
    <xf numFmtId="165" fontId="13" fillId="3" borderId="1" xfId="0" applyNumberFormat="1" applyFont="1" applyFill="1" applyBorder="1" applyAlignment="1">
      <alignment wrapText="1"/>
    </xf>
    <xf numFmtId="165" fontId="10" fillId="3" borderId="1" xfId="0" applyNumberFormat="1" applyFont="1" applyFill="1" applyBorder="1" applyAlignment="1"/>
    <xf numFmtId="164" fontId="0" fillId="4" borderId="5" xfId="0" applyNumberFormat="1" applyFill="1" applyBorder="1" applyAlignment="1"/>
    <xf numFmtId="0" fontId="0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4" fontId="0" fillId="0" borderId="0" xfId="0" applyNumberFormat="1" applyFill="1" applyBorder="1"/>
    <xf numFmtId="165" fontId="13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/>
    <xf numFmtId="4" fontId="10" fillId="0" borderId="0" xfId="0" applyNumberFormat="1" applyFont="1" applyFill="1" applyBorder="1"/>
    <xf numFmtId="165" fontId="0" fillId="0" borderId="0" xfId="0" applyNumberFormat="1" applyFill="1" applyBorder="1"/>
    <xf numFmtId="165" fontId="10" fillId="0" borderId="0" xfId="0" applyNumberFormat="1" applyFont="1" applyFill="1" applyBorder="1" applyAlignment="1"/>
    <xf numFmtId="2" fontId="10" fillId="0" borderId="0" xfId="0" applyNumberFormat="1" applyFont="1" applyFill="1" applyBorder="1"/>
    <xf numFmtId="164" fontId="0" fillId="0" borderId="0" xfId="0" applyNumberFormat="1" applyFont="1" applyFill="1" applyBorder="1"/>
    <xf numFmtId="4" fontId="0" fillId="0" borderId="0" xfId="0" applyNumberFormat="1" applyFont="1" applyFill="1" applyBorder="1"/>
    <xf numFmtId="165" fontId="0" fillId="0" borderId="0" xfId="0" applyNumberFormat="1" applyFont="1" applyFill="1" applyBorder="1"/>
    <xf numFmtId="4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8" fillId="0" borderId="0" xfId="0" applyNumberFormat="1" applyFont="1" applyFill="1" applyBorder="1"/>
    <xf numFmtId="4" fontId="8" fillId="0" borderId="0" xfId="0" applyNumberFormat="1" applyFont="1" applyFill="1" applyBorder="1"/>
    <xf numFmtId="165" fontId="9" fillId="0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/>
    <xf numFmtId="0" fontId="13" fillId="0" borderId="7" xfId="0" applyFont="1" applyBorder="1" applyAlignment="1">
      <alignment horizontal="center" wrapText="1"/>
    </xf>
    <xf numFmtId="4" fontId="0" fillId="0" borderId="0" xfId="0" applyNumberFormat="1"/>
    <xf numFmtId="0" fontId="8" fillId="0" borderId="8" xfId="0" applyFont="1" applyBorder="1"/>
    <xf numFmtId="166" fontId="0" fillId="2" borderId="1" xfId="0" applyNumberFormat="1" applyFill="1" applyBorder="1"/>
    <xf numFmtId="164" fontId="6" fillId="2" borderId="1" xfId="0" applyNumberFormat="1" applyFont="1" applyFill="1" applyBorder="1"/>
    <xf numFmtId="4" fontId="6" fillId="2" borderId="1" xfId="0" applyNumberFormat="1" applyFont="1" applyFill="1" applyBorder="1"/>
    <xf numFmtId="0" fontId="8" fillId="0" borderId="0" xfId="0" applyFont="1" applyFill="1" applyBorder="1"/>
    <xf numFmtId="0" fontId="0" fillId="0" borderId="9" xfId="0" applyBorder="1" applyAlignment="1">
      <alignment horizontal="center"/>
    </xf>
    <xf numFmtId="0" fontId="8" fillId="0" borderId="10" xfId="0" applyFont="1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8" fillId="0" borderId="11" xfId="0" applyFont="1" applyBorder="1"/>
    <xf numFmtId="0" fontId="16" fillId="0" borderId="0" xfId="0" applyFont="1"/>
    <xf numFmtId="0" fontId="13" fillId="0" borderId="1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/>
    <xf numFmtId="167" fontId="10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4" fillId="2" borderId="1" xfId="0" applyNumberFormat="1" applyFont="1" applyFill="1" applyBorder="1"/>
    <xf numFmtId="4" fontId="4" fillId="2" borderId="1" xfId="0" applyNumberFormat="1" applyFont="1" applyFill="1" applyBorder="1"/>
    <xf numFmtId="165" fontId="16" fillId="4" borderId="1" xfId="0" applyNumberFormat="1" applyFont="1" applyFill="1" applyBorder="1"/>
    <xf numFmtId="0" fontId="4" fillId="2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right" vertical="center" wrapText="1"/>
    </xf>
    <xf numFmtId="0" fontId="16" fillId="4" borderId="7" xfId="0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2" fontId="4" fillId="2" borderId="7" xfId="0" applyNumberFormat="1" applyFont="1" applyFill="1" applyBorder="1" applyAlignment="1">
      <alignment horizontal="right" vertical="center" wrapText="1"/>
    </xf>
    <xf numFmtId="2" fontId="10" fillId="3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/>
    </xf>
    <xf numFmtId="165" fontId="13" fillId="3" borderId="1" xfId="0" applyNumberFormat="1" applyFont="1" applyFill="1" applyBorder="1" applyAlignment="1">
      <alignment horizontal="right" wrapText="1"/>
    </xf>
    <xf numFmtId="165" fontId="10" fillId="3" borderId="4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165" fontId="16" fillId="4" borderId="1" xfId="0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3" fillId="2" borderId="7" xfId="0" applyNumberFormat="1" applyFont="1" applyFill="1" applyBorder="1" applyAlignment="1">
      <alignment horizontal="right" vertical="center" wrapText="1"/>
    </xf>
    <xf numFmtId="2" fontId="16" fillId="2" borderId="7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4" fontId="0" fillId="4" borderId="5" xfId="0" applyNumberFormat="1" applyFill="1" applyBorder="1" applyAlignment="1"/>
    <xf numFmtId="164" fontId="2" fillId="2" borderId="1" xfId="0" applyNumberFormat="1" applyFont="1" applyFill="1" applyBorder="1"/>
    <xf numFmtId="4" fontId="2" fillId="2" borderId="1" xfId="0" applyNumberFormat="1" applyFont="1" applyFill="1" applyBorder="1"/>
    <xf numFmtId="4" fontId="16" fillId="4" borderId="3" xfId="0" applyNumberFormat="1" applyFont="1" applyFill="1" applyBorder="1" applyAlignment="1"/>
    <xf numFmtId="0" fontId="16" fillId="4" borderId="5" xfId="0" applyFont="1" applyFill="1" applyBorder="1" applyAlignment="1"/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65" fontId="10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4" fontId="1" fillId="2" borderId="1" xfId="0" applyNumberFormat="1" applyFont="1" applyFill="1" applyBorder="1"/>
    <xf numFmtId="0" fontId="13" fillId="0" borderId="9" xfId="0" applyFont="1" applyBorder="1" applyAlignment="1">
      <alignment horizontal="center"/>
    </xf>
    <xf numFmtId="167" fontId="13" fillId="3" borderId="1" xfId="0" applyNumberFormat="1" applyFont="1" applyFill="1" applyBorder="1" applyAlignment="1">
      <alignment horizontal="right" wrapText="1"/>
    </xf>
    <xf numFmtId="167" fontId="13" fillId="3" borderId="1" xfId="0" applyNumberFormat="1" applyFont="1" applyFill="1" applyBorder="1" applyAlignment="1">
      <alignment horizontal="center" wrapText="1"/>
    </xf>
    <xf numFmtId="0" fontId="0" fillId="0" borderId="0" xfId="0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0" fillId="0" borderId="0" xfId="0"/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0" xfId="0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4" fontId="0" fillId="4" borderId="3" xfId="0" applyNumberFormat="1" applyFill="1" applyBorder="1" applyAlignment="1"/>
    <xf numFmtId="0" fontId="0" fillId="4" borderId="5" xfId="0" applyFill="1" applyBorder="1" applyAlignment="1"/>
    <xf numFmtId="0" fontId="0" fillId="0" borderId="5" xfId="0" applyBorder="1" applyAlignment="1"/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0" xfId="0" applyFont="1"/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8" fillId="4" borderId="3" xfId="0" applyNumberFormat="1" applyFont="1" applyFill="1" applyBorder="1" applyAlignment="1"/>
    <xf numFmtId="0" fontId="8" fillId="4" borderId="5" xfId="0" applyFont="1" applyFill="1" applyBorder="1" applyAlignment="1"/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0" fillId="0" borderId="4" xfId="0" applyBorder="1" applyAlignment="1"/>
    <xf numFmtId="4" fontId="16" fillId="4" borderId="3" xfId="0" applyNumberFormat="1" applyFont="1" applyFill="1" applyBorder="1" applyAlignment="1"/>
    <xf numFmtId="0" fontId="16" fillId="4" borderId="5" xfId="0" applyFont="1" applyFill="1" applyBorder="1" applyAlignment="1"/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0" borderId="0" xfId="0"/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0" fillId="0" borderId="4" xfId="0" applyFill="1" applyBorder="1" applyAlignment="1"/>
    <xf numFmtId="0" fontId="8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8" fillId="0" borderId="24" xfId="0" applyFont="1" applyBorder="1" applyAlignment="1"/>
    <xf numFmtId="0" fontId="0" fillId="0" borderId="25" xfId="0" applyBorder="1" applyAlignment="1"/>
    <xf numFmtId="0" fontId="13" fillId="0" borderId="6" xfId="0" applyFont="1" applyBorder="1" applyAlignment="1"/>
    <xf numFmtId="0" fontId="13" fillId="0" borderId="4" xfId="0" applyFont="1" applyBorder="1" applyAlignment="1"/>
    <xf numFmtId="0" fontId="7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0" fillId="0" borderId="21" xfId="0" applyFont="1" applyBorder="1" applyAlignment="1">
      <alignment horizontal="left" vertical="center" wrapText="1"/>
    </xf>
    <xf numFmtId="2" fontId="0" fillId="4" borderId="3" xfId="0" applyNumberFormat="1" applyFill="1" applyBorder="1" applyAlignment="1"/>
    <xf numFmtId="2" fontId="0" fillId="0" borderId="5" xfId="0" applyNumberFormat="1" applyBorder="1" applyAlignment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/>
    <xf numFmtId="0" fontId="8" fillId="0" borderId="25" xfId="0" applyFont="1" applyBorder="1" applyAlignment="1"/>
    <xf numFmtId="0" fontId="0" fillId="0" borderId="4" xfId="0" applyBorder="1" applyAlignment="1">
      <alignment horizontal="left" vertical="center" wrapText="1"/>
    </xf>
    <xf numFmtId="164" fontId="0" fillId="4" borderId="3" xfId="0" applyNumberFormat="1" applyFill="1" applyBorder="1" applyAlignment="1"/>
    <xf numFmtId="4" fontId="0" fillId="4" borderId="3" xfId="0" applyNumberFormat="1" applyFont="1" applyFill="1" applyBorder="1" applyAlignment="1"/>
    <xf numFmtId="0" fontId="0" fillId="4" borderId="5" xfId="0" applyFont="1" applyFill="1" applyBorder="1" applyAlignment="1"/>
    <xf numFmtId="0" fontId="4" fillId="0" borderId="4" xfId="0" applyFont="1" applyBorder="1" applyAlignment="1">
      <alignment horizontal="left" vertical="center" wrapText="1"/>
    </xf>
    <xf numFmtId="0" fontId="0" fillId="0" borderId="5" xfId="0" applyNumberFormat="1" applyBorder="1" applyAlignment="1"/>
    <xf numFmtId="0" fontId="13" fillId="0" borderId="6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6" fillId="4" borderId="3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center" wrapText="1"/>
    </xf>
    <xf numFmtId="2" fontId="0" fillId="0" borderId="5" xfId="0" applyNumberFormat="1" applyBorder="1" applyAlignment="1">
      <alignment horizontal="righ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4" fontId="16" fillId="4" borderId="3" xfId="0" applyNumberFormat="1" applyFont="1" applyFill="1" applyBorder="1" applyAlignment="1">
      <alignment horizontal="right"/>
    </xf>
    <xf numFmtId="0" fontId="16" fillId="4" borderId="5" xfId="0" applyFont="1" applyFill="1" applyBorder="1" applyAlignment="1">
      <alignment horizontal="right"/>
    </xf>
    <xf numFmtId="0" fontId="16" fillId="4" borderId="3" xfId="0" applyFont="1" applyFill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" fontId="0" fillId="4" borderId="5" xfId="0" applyNumberFormat="1" applyFill="1" applyBorder="1" applyAlignment="1"/>
    <xf numFmtId="2" fontId="0" fillId="0" borderId="6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/>
    </xf>
    <xf numFmtId="0" fontId="13" fillId="0" borderId="21" xfId="0" applyFont="1" applyBorder="1" applyAlignment="1"/>
    <xf numFmtId="0" fontId="13" fillId="0" borderId="1" xfId="0" applyFont="1" applyBorder="1" applyAlignment="1"/>
    <xf numFmtId="0" fontId="8" fillId="0" borderId="18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4"/>
  <sheetViews>
    <sheetView workbookViewId="0">
      <selection activeCell="H12" sqref="H12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1" t="s">
        <v>2</v>
      </c>
      <c r="B7" s="182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183"/>
      <c r="B8" s="184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 s="85" customFormat="1" ht="15" customHeight="1">
      <c r="A9" s="187" t="s">
        <v>93</v>
      </c>
      <c r="B9" s="188"/>
      <c r="C9" s="82">
        <v>60</v>
      </c>
      <c r="D9" s="83">
        <v>100</v>
      </c>
      <c r="E9" s="84"/>
      <c r="F9" s="84"/>
      <c r="G9" s="84"/>
      <c r="H9" s="84"/>
      <c r="I9" s="84"/>
      <c r="J9" s="84"/>
      <c r="K9" s="84"/>
      <c r="L9" s="84"/>
      <c r="M9" s="84"/>
    </row>
    <row r="10" spans="1:15" ht="17.45" customHeight="1">
      <c r="A10" s="178" t="s">
        <v>94</v>
      </c>
      <c r="B10" s="167"/>
      <c r="C10" s="33" t="s">
        <v>95</v>
      </c>
      <c r="D10" s="76" t="s">
        <v>96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hidden="1" customHeight="1">
      <c r="A11" s="178"/>
      <c r="B11" s="167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>
      <c r="A12" s="178" t="s">
        <v>60</v>
      </c>
      <c r="B12" s="167"/>
      <c r="C12" s="33" t="s">
        <v>97</v>
      </c>
      <c r="D12" s="76" t="s">
        <v>98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>
      <c r="A13" s="178" t="s">
        <v>25</v>
      </c>
      <c r="B13" s="167"/>
      <c r="C13" s="33">
        <v>150</v>
      </c>
      <c r="D13" s="76">
        <v>180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>
      <c r="A14" s="178" t="s">
        <v>65</v>
      </c>
      <c r="B14" s="167"/>
      <c r="C14" s="33">
        <v>200</v>
      </c>
      <c r="D14" s="76">
        <v>200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178" t="s">
        <v>69</v>
      </c>
      <c r="B15" s="167"/>
      <c r="C15" s="33">
        <v>40</v>
      </c>
      <c r="D15" s="76">
        <v>60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>
      <c r="A16" s="193" t="s">
        <v>88</v>
      </c>
      <c r="B16" s="194"/>
      <c r="C16" s="33">
        <v>30</v>
      </c>
      <c r="D16" s="123">
        <v>30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 thickBot="1">
      <c r="A17" s="191"/>
      <c r="B17" s="192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.7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90">
      <c r="A19" s="189" t="s">
        <v>8</v>
      </c>
      <c r="B19" s="190"/>
      <c r="C19" s="9" t="s">
        <v>20</v>
      </c>
      <c r="D19" s="9" t="s">
        <v>16</v>
      </c>
      <c r="E19" s="9" t="s">
        <v>6</v>
      </c>
      <c r="F19" s="9" t="s">
        <v>4</v>
      </c>
      <c r="G19" s="14" t="s">
        <v>17</v>
      </c>
      <c r="H19" s="14" t="s">
        <v>18</v>
      </c>
      <c r="I19" s="14" t="s">
        <v>6</v>
      </c>
      <c r="J19" s="14" t="s">
        <v>4</v>
      </c>
      <c r="K19" s="21" t="s">
        <v>5</v>
      </c>
      <c r="L19" s="173" t="s">
        <v>7</v>
      </c>
      <c r="M19" s="174"/>
    </row>
    <row r="20" spans="1:13">
      <c r="A20" s="175"/>
      <c r="B20" s="176"/>
      <c r="C20" s="10"/>
      <c r="D20" s="10"/>
      <c r="E20" s="11"/>
      <c r="F20" s="11"/>
      <c r="G20" s="35"/>
      <c r="H20" s="34"/>
      <c r="I20" s="32"/>
      <c r="J20" s="16"/>
      <c r="K20" s="22"/>
      <c r="L20" s="138"/>
      <c r="M20" s="139"/>
    </row>
    <row r="21" spans="1:13">
      <c r="A21" s="136"/>
      <c r="B21" s="137"/>
      <c r="C21" s="10"/>
      <c r="D21" s="10"/>
      <c r="E21" s="11"/>
      <c r="F21" s="11"/>
      <c r="G21" s="35"/>
      <c r="H21" s="34"/>
      <c r="I21" s="32"/>
      <c r="J21" s="16"/>
      <c r="K21" s="22"/>
      <c r="L21" s="23"/>
      <c r="M21" s="36"/>
    </row>
    <row r="22" spans="1:13">
      <c r="A22" s="136" t="s">
        <v>78</v>
      </c>
      <c r="B22" s="137"/>
      <c r="C22" s="10">
        <v>7.0000000000000007E-2</v>
      </c>
      <c r="D22" s="10">
        <f>C22*L6</f>
        <v>7.0000000000000007E-2</v>
      </c>
      <c r="E22" s="11">
        <v>36</v>
      </c>
      <c r="F22" s="11">
        <f t="shared" ref="F22:F30" si="0">D22*E22</f>
        <v>2.5200000000000005</v>
      </c>
      <c r="G22" s="35">
        <v>0.11799999999999999</v>
      </c>
      <c r="H22" s="34">
        <f>G22*M6</f>
        <v>0.11799999999999999</v>
      </c>
      <c r="I22" s="32">
        <v>36</v>
      </c>
      <c r="J22" s="16">
        <f t="shared" ref="J22:J30" si="1">H22*I22</f>
        <v>4.2479999999999993</v>
      </c>
      <c r="K22" s="22">
        <f t="shared" ref="K22:K30" si="2">D22+H22</f>
        <v>0.188</v>
      </c>
      <c r="L22" s="138">
        <f>F22+J22</f>
        <v>6.7679999999999998</v>
      </c>
      <c r="M22" s="139"/>
    </row>
    <row r="23" spans="1:13">
      <c r="A23" s="136" t="s">
        <v>40</v>
      </c>
      <c r="B23" s="137"/>
      <c r="C23" s="10">
        <v>5.0000000000000001E-3</v>
      </c>
      <c r="D23" s="10">
        <f>C23*L6</f>
        <v>5.0000000000000001E-3</v>
      </c>
      <c r="E23" s="11">
        <v>127</v>
      </c>
      <c r="F23" s="11">
        <f t="shared" si="0"/>
        <v>0.63500000000000001</v>
      </c>
      <c r="G23" s="35">
        <v>8.0000000000000002E-3</v>
      </c>
      <c r="H23" s="34">
        <f>G23*M6</f>
        <v>8.0000000000000002E-3</v>
      </c>
      <c r="I23" s="32">
        <v>127</v>
      </c>
      <c r="J23" s="16">
        <f t="shared" si="1"/>
        <v>1.016</v>
      </c>
      <c r="K23" s="22">
        <f t="shared" si="2"/>
        <v>1.3000000000000001E-2</v>
      </c>
      <c r="L23" s="138">
        <f>F23+J23</f>
        <v>1.651</v>
      </c>
      <c r="M23" s="139"/>
    </row>
    <row r="24" spans="1:13">
      <c r="A24" s="136" t="s">
        <v>50</v>
      </c>
      <c r="B24" s="137"/>
      <c r="C24" s="10">
        <v>5.9999999999999995E-4</v>
      </c>
      <c r="D24" s="10">
        <f>C24*L6</f>
        <v>5.9999999999999995E-4</v>
      </c>
      <c r="E24" s="11">
        <v>16</v>
      </c>
      <c r="F24" s="11">
        <f t="shared" si="0"/>
        <v>9.5999999999999992E-3</v>
      </c>
      <c r="G24" s="35">
        <v>1E-3</v>
      </c>
      <c r="H24" s="34">
        <f>G24*M6</f>
        <v>1E-3</v>
      </c>
      <c r="I24" s="32">
        <v>16</v>
      </c>
      <c r="J24" s="16">
        <f t="shared" si="1"/>
        <v>1.6E-2</v>
      </c>
      <c r="K24" s="22">
        <f t="shared" si="2"/>
        <v>1.5999999999999999E-3</v>
      </c>
      <c r="L24" s="138">
        <f>F24+J24</f>
        <v>2.5599999999999998E-2</v>
      </c>
      <c r="M24" s="139"/>
    </row>
    <row r="25" spans="1:13">
      <c r="A25" s="177"/>
      <c r="B25" s="152"/>
      <c r="C25" s="10"/>
      <c r="D25" s="10"/>
      <c r="E25" s="11"/>
      <c r="F25" s="11"/>
      <c r="G25" s="35"/>
      <c r="H25" s="34"/>
      <c r="I25" s="32"/>
      <c r="J25" s="16"/>
      <c r="K25" s="22"/>
      <c r="L25" s="23"/>
      <c r="M25" s="36"/>
    </row>
    <row r="26" spans="1:13">
      <c r="A26" s="136" t="s">
        <v>49</v>
      </c>
      <c r="B26" s="137"/>
      <c r="C26" s="10">
        <v>0.04</v>
      </c>
      <c r="D26" s="10">
        <f>C26*L6</f>
        <v>0.04</v>
      </c>
      <c r="E26" s="11">
        <v>252</v>
      </c>
      <c r="F26" s="11">
        <f t="shared" si="0"/>
        <v>10.08</v>
      </c>
      <c r="G26" s="35">
        <v>4.8000000000000001E-2</v>
      </c>
      <c r="H26" s="34">
        <f>G26*M6</f>
        <v>4.8000000000000001E-2</v>
      </c>
      <c r="I26" s="32">
        <v>252</v>
      </c>
      <c r="J26" s="16">
        <f t="shared" si="1"/>
        <v>12.096</v>
      </c>
      <c r="K26" s="22">
        <f t="shared" si="2"/>
        <v>8.7999999999999995E-2</v>
      </c>
      <c r="L26" s="138">
        <f t="shared" ref="L26:L34" si="3">F26+J26</f>
        <v>22.176000000000002</v>
      </c>
      <c r="M26" s="139"/>
    </row>
    <row r="27" spans="1:13">
      <c r="A27" s="136" t="s">
        <v>27</v>
      </c>
      <c r="B27" s="137"/>
      <c r="C27" s="10">
        <v>0.08</v>
      </c>
      <c r="D27" s="10">
        <f>C27*L6</f>
        <v>0.08</v>
      </c>
      <c r="E27" s="11">
        <v>22</v>
      </c>
      <c r="F27" s="11">
        <f t="shared" si="0"/>
        <v>1.76</v>
      </c>
      <c r="G27" s="35">
        <v>0.1</v>
      </c>
      <c r="H27" s="34">
        <f>G27*M6</f>
        <v>0.1</v>
      </c>
      <c r="I27" s="32">
        <v>22</v>
      </c>
      <c r="J27" s="16">
        <f t="shared" si="1"/>
        <v>2.2000000000000002</v>
      </c>
      <c r="K27" s="22">
        <f t="shared" si="2"/>
        <v>0.18</v>
      </c>
      <c r="L27" s="138">
        <f t="shared" si="3"/>
        <v>3.96</v>
      </c>
      <c r="M27" s="139"/>
    </row>
    <row r="28" spans="1:13">
      <c r="A28" s="136" t="s">
        <v>80</v>
      </c>
      <c r="B28" s="137"/>
      <c r="C28" s="10">
        <v>4.0000000000000001E-3</v>
      </c>
      <c r="D28" s="10">
        <f>C28*L6</f>
        <v>4.0000000000000001E-3</v>
      </c>
      <c r="E28" s="11">
        <v>37</v>
      </c>
      <c r="F28" s="11">
        <f t="shared" si="0"/>
        <v>0.14799999999999999</v>
      </c>
      <c r="G28" s="35">
        <v>5.0000000000000001E-3</v>
      </c>
      <c r="H28" s="34">
        <f>G28*M6</f>
        <v>5.0000000000000001E-3</v>
      </c>
      <c r="I28" s="32">
        <v>37</v>
      </c>
      <c r="J28" s="16">
        <f t="shared" si="1"/>
        <v>0.185</v>
      </c>
      <c r="K28" s="22">
        <f t="shared" si="2"/>
        <v>9.0000000000000011E-3</v>
      </c>
      <c r="L28" s="138">
        <f t="shared" si="3"/>
        <v>0.33299999999999996</v>
      </c>
      <c r="M28" s="139"/>
    </row>
    <row r="29" spans="1:13">
      <c r="A29" s="136" t="s">
        <v>36</v>
      </c>
      <c r="B29" s="137"/>
      <c r="C29" s="10">
        <v>5.0000000000000001E-3</v>
      </c>
      <c r="D29" s="10">
        <f>C29*L6</f>
        <v>5.0000000000000001E-3</v>
      </c>
      <c r="E29" s="11">
        <v>26</v>
      </c>
      <c r="F29" s="11">
        <f t="shared" si="0"/>
        <v>0.13</v>
      </c>
      <c r="G29" s="24">
        <v>6.0000000000000001E-3</v>
      </c>
      <c r="H29" s="34">
        <f>G29*M6</f>
        <v>6.0000000000000001E-3</v>
      </c>
      <c r="I29" s="32">
        <v>26</v>
      </c>
      <c r="J29" s="16">
        <f t="shared" si="1"/>
        <v>0.156</v>
      </c>
      <c r="K29" s="22">
        <f t="shared" si="2"/>
        <v>1.0999999999999999E-2</v>
      </c>
      <c r="L29" s="138">
        <f t="shared" si="3"/>
        <v>0.28600000000000003</v>
      </c>
      <c r="M29" s="139"/>
    </row>
    <row r="30" spans="1:13">
      <c r="A30" s="136" t="s">
        <v>35</v>
      </c>
      <c r="B30" s="137"/>
      <c r="C30" s="10">
        <v>0.01</v>
      </c>
      <c r="D30" s="10">
        <f>C30*L6</f>
        <v>0.01</v>
      </c>
      <c r="E30" s="11">
        <v>46</v>
      </c>
      <c r="F30" s="11">
        <f t="shared" si="0"/>
        <v>0.46</v>
      </c>
      <c r="G30" s="35">
        <v>1.2500000000000001E-2</v>
      </c>
      <c r="H30" s="34">
        <f>G30*M6</f>
        <v>1.2500000000000001E-2</v>
      </c>
      <c r="I30" s="32">
        <v>46</v>
      </c>
      <c r="J30" s="16">
        <f t="shared" si="1"/>
        <v>0.57500000000000007</v>
      </c>
      <c r="K30" s="22">
        <f t="shared" si="2"/>
        <v>2.2499999999999999E-2</v>
      </c>
      <c r="L30" s="138">
        <f t="shared" si="3"/>
        <v>1.0350000000000001</v>
      </c>
      <c r="M30" s="139"/>
    </row>
    <row r="31" spans="1:13">
      <c r="A31" s="136" t="s">
        <v>19</v>
      </c>
      <c r="B31" s="137"/>
      <c r="C31" s="10">
        <v>4.0000000000000001E-3</v>
      </c>
      <c r="D31" s="10">
        <f>C31*L6</f>
        <v>4.0000000000000001E-3</v>
      </c>
      <c r="E31" s="11">
        <v>820</v>
      </c>
      <c r="F31" s="11">
        <f>D31*E31</f>
        <v>3.2800000000000002</v>
      </c>
      <c r="G31" s="35">
        <v>5.0000000000000001E-3</v>
      </c>
      <c r="H31" s="34">
        <f>G31*M6</f>
        <v>5.0000000000000001E-3</v>
      </c>
      <c r="I31" s="32">
        <v>820</v>
      </c>
      <c r="J31" s="16">
        <f>H31*I31</f>
        <v>4.0999999999999996</v>
      </c>
      <c r="K31" s="22">
        <f>D31+H31</f>
        <v>9.0000000000000011E-3</v>
      </c>
      <c r="L31" s="138">
        <f>F31+J31</f>
        <v>7.38</v>
      </c>
      <c r="M31" s="139"/>
    </row>
    <row r="32" spans="1:13" s="129" customFormat="1">
      <c r="A32" s="136" t="s">
        <v>87</v>
      </c>
      <c r="B32" s="137"/>
      <c r="C32" s="10">
        <v>2.1999999999999999E-2</v>
      </c>
      <c r="D32" s="10">
        <f>C32*L6</f>
        <v>2.1999999999999999E-2</v>
      </c>
      <c r="E32" s="11">
        <v>170</v>
      </c>
      <c r="F32" s="11">
        <f>D32*E32</f>
        <v>3.7399999999999998</v>
      </c>
      <c r="G32" s="35">
        <v>2.7E-2</v>
      </c>
      <c r="H32" s="34">
        <f>G32*M6</f>
        <v>2.7E-2</v>
      </c>
      <c r="I32" s="32">
        <v>170</v>
      </c>
      <c r="J32" s="16">
        <f>H32*I32</f>
        <v>4.59</v>
      </c>
      <c r="K32" s="22">
        <f>D32+H32</f>
        <v>4.9000000000000002E-2</v>
      </c>
      <c r="L32" s="138">
        <f>F32+J32</f>
        <v>8.33</v>
      </c>
      <c r="M32" s="140"/>
    </row>
    <row r="33" spans="1:13" s="129" customFormat="1">
      <c r="A33" s="136" t="s">
        <v>23</v>
      </c>
      <c r="B33" s="137"/>
      <c r="C33" s="10">
        <v>5.0000000000000001E-3</v>
      </c>
      <c r="D33" s="10">
        <f>C33*L6</f>
        <v>5.0000000000000001E-3</v>
      </c>
      <c r="E33" s="11">
        <v>295</v>
      </c>
      <c r="F33" s="11">
        <f>D33*E33</f>
        <v>1.4750000000000001</v>
      </c>
      <c r="G33" s="35">
        <v>0.01</v>
      </c>
      <c r="H33" s="34">
        <f>G33*M6</f>
        <v>0.01</v>
      </c>
      <c r="I33" s="32">
        <v>295</v>
      </c>
      <c r="J33" s="16">
        <f>H33*I33</f>
        <v>2.95</v>
      </c>
      <c r="K33" s="22">
        <f>D33+H33</f>
        <v>1.4999999999999999E-2</v>
      </c>
      <c r="L33" s="138">
        <f>F33+J33</f>
        <v>4.4250000000000007</v>
      </c>
      <c r="M33" s="140"/>
    </row>
    <row r="34" spans="1:13">
      <c r="A34" s="136" t="s">
        <v>50</v>
      </c>
      <c r="B34" s="137"/>
      <c r="C34" s="10">
        <v>1E-3</v>
      </c>
      <c r="D34" s="10">
        <f>C34*L6</f>
        <v>1E-3</v>
      </c>
      <c r="E34" s="11">
        <v>16</v>
      </c>
      <c r="F34" s="11">
        <f>D34*E34</f>
        <v>1.6E-2</v>
      </c>
      <c r="G34" s="35">
        <v>1E-3</v>
      </c>
      <c r="H34" s="34">
        <f>G34*M6</f>
        <v>1E-3</v>
      </c>
      <c r="I34" s="32">
        <v>16</v>
      </c>
      <c r="J34" s="16">
        <v>12</v>
      </c>
      <c r="K34" s="22">
        <f>D34+H34</f>
        <v>2E-3</v>
      </c>
      <c r="L34" s="138">
        <f t="shared" si="3"/>
        <v>12.016</v>
      </c>
      <c r="M34" s="139"/>
    </row>
    <row r="35" spans="1:13" hidden="1">
      <c r="A35" s="136"/>
      <c r="B35" s="137"/>
      <c r="C35" s="10"/>
      <c r="D35" s="10"/>
      <c r="E35" s="11"/>
      <c r="F35" s="11"/>
      <c r="G35" s="35"/>
      <c r="H35" s="34"/>
      <c r="I35" s="32"/>
      <c r="J35" s="16"/>
      <c r="K35" s="22"/>
      <c r="L35" s="23"/>
      <c r="M35" s="36"/>
    </row>
    <row r="36" spans="1:13" hidden="1">
      <c r="A36" s="136"/>
      <c r="B36" s="137"/>
      <c r="C36" s="10"/>
      <c r="D36" s="10">
        <f>C36*L6</f>
        <v>0</v>
      </c>
      <c r="E36" s="11"/>
      <c r="F36" s="11">
        <f t="shared" ref="F36:F54" si="4">D36*E36</f>
        <v>0</v>
      </c>
      <c r="G36" s="35"/>
      <c r="H36" s="34">
        <f>G36*M6</f>
        <v>0</v>
      </c>
      <c r="I36" s="32"/>
      <c r="J36" s="16">
        <f t="shared" ref="J36:J54" si="5">H36*I36</f>
        <v>0</v>
      </c>
      <c r="K36" s="22">
        <f>D36+H36</f>
        <v>0</v>
      </c>
      <c r="L36" s="138">
        <f>F36+J36</f>
        <v>0</v>
      </c>
      <c r="M36" s="139"/>
    </row>
    <row r="37" spans="1:13" hidden="1">
      <c r="A37" s="136"/>
      <c r="B37" s="137"/>
      <c r="C37" s="10"/>
      <c r="D37" s="10">
        <f>C37*L6</f>
        <v>0</v>
      </c>
      <c r="E37" s="11"/>
      <c r="F37" s="11">
        <f t="shared" si="4"/>
        <v>0</v>
      </c>
      <c r="G37" s="35"/>
      <c r="H37" s="34">
        <f>G37*M6</f>
        <v>0</v>
      </c>
      <c r="I37" s="32"/>
      <c r="J37" s="16">
        <f t="shared" si="5"/>
        <v>0</v>
      </c>
      <c r="K37" s="22">
        <f>D37+H37</f>
        <v>0</v>
      </c>
      <c r="L37" s="138">
        <f>F37+J37</f>
        <v>0</v>
      </c>
      <c r="M37" s="139"/>
    </row>
    <row r="38" spans="1:13" hidden="1">
      <c r="A38" s="136"/>
      <c r="B38" s="137"/>
      <c r="C38" s="10"/>
      <c r="D38" s="10">
        <f>C38*L6</f>
        <v>0</v>
      </c>
      <c r="E38" s="11"/>
      <c r="F38" s="11">
        <f>D38*E38</f>
        <v>0</v>
      </c>
      <c r="G38" s="35"/>
      <c r="H38" s="34">
        <f>G38*M6</f>
        <v>0</v>
      </c>
      <c r="I38" s="32"/>
      <c r="J38" s="16">
        <f>H38*I38</f>
        <v>0</v>
      </c>
      <c r="K38" s="22">
        <f>D38+H38</f>
        <v>0</v>
      </c>
      <c r="L38" s="138">
        <f>F38+J38</f>
        <v>0</v>
      </c>
      <c r="M38" s="139"/>
    </row>
    <row r="39" spans="1:13">
      <c r="A39" s="136"/>
      <c r="B39" s="137"/>
      <c r="C39" s="10"/>
      <c r="D39" s="10"/>
      <c r="E39" s="11"/>
      <c r="F39" s="11"/>
      <c r="G39" s="35"/>
      <c r="H39" s="34"/>
      <c r="I39" s="32"/>
      <c r="J39" s="16"/>
      <c r="K39" s="22"/>
      <c r="L39" s="23"/>
      <c r="M39" s="36"/>
    </row>
    <row r="40" spans="1:13">
      <c r="A40" s="136" t="s">
        <v>39</v>
      </c>
      <c r="B40" s="137"/>
      <c r="C40" s="10">
        <v>0.09</v>
      </c>
      <c r="D40" s="10">
        <f>C40*L6</f>
        <v>0.09</v>
      </c>
      <c r="E40" s="11">
        <v>267</v>
      </c>
      <c r="F40" s="11">
        <f t="shared" si="4"/>
        <v>24.029999999999998</v>
      </c>
      <c r="G40" s="35">
        <v>0.107</v>
      </c>
      <c r="H40" s="34">
        <f>G40*M6</f>
        <v>0.107</v>
      </c>
      <c r="I40" s="32">
        <v>267</v>
      </c>
      <c r="J40" s="16">
        <f t="shared" si="5"/>
        <v>28.568999999999999</v>
      </c>
      <c r="K40" s="22">
        <f t="shared" ref="K40:K45" si="6">D40+H40</f>
        <v>0.19700000000000001</v>
      </c>
      <c r="L40" s="138">
        <f t="shared" ref="L40:L45" si="7">F40+J40</f>
        <v>52.598999999999997</v>
      </c>
      <c r="M40" s="139"/>
    </row>
    <row r="41" spans="1:13">
      <c r="A41" s="136" t="s">
        <v>40</v>
      </c>
      <c r="B41" s="137"/>
      <c r="C41" s="10">
        <v>6.0000000000000001E-3</v>
      </c>
      <c r="D41" s="10">
        <f>C41*L6</f>
        <v>6.0000000000000001E-3</v>
      </c>
      <c r="E41" s="11">
        <v>127</v>
      </c>
      <c r="F41" s="11">
        <f t="shared" si="4"/>
        <v>0.76200000000000001</v>
      </c>
      <c r="G41" s="35">
        <v>7.0000000000000001E-3</v>
      </c>
      <c r="H41" s="34">
        <f>G41*M6</f>
        <v>7.0000000000000001E-3</v>
      </c>
      <c r="I41" s="32">
        <v>127</v>
      </c>
      <c r="J41" s="16">
        <f t="shared" si="5"/>
        <v>0.88900000000000001</v>
      </c>
      <c r="K41" s="22">
        <f t="shared" si="6"/>
        <v>1.3000000000000001E-2</v>
      </c>
      <c r="L41" s="138">
        <f t="shared" si="7"/>
        <v>1.651</v>
      </c>
      <c r="M41" s="139"/>
    </row>
    <row r="42" spans="1:13" s="129" customFormat="1">
      <c r="A42" s="136" t="s">
        <v>23</v>
      </c>
      <c r="B42" s="137"/>
      <c r="C42" s="10">
        <v>0.01</v>
      </c>
      <c r="D42" s="10">
        <f>C42*L6</f>
        <v>0.01</v>
      </c>
      <c r="E42" s="11">
        <v>295</v>
      </c>
      <c r="F42" s="11">
        <f t="shared" si="4"/>
        <v>2.95</v>
      </c>
      <c r="G42" s="35">
        <v>0.01</v>
      </c>
      <c r="H42" s="34">
        <f>G42*M6</f>
        <v>0.01</v>
      </c>
      <c r="I42" s="32">
        <v>295</v>
      </c>
      <c r="J42" s="16">
        <f t="shared" si="5"/>
        <v>2.95</v>
      </c>
      <c r="K42" s="22">
        <f t="shared" si="6"/>
        <v>0.02</v>
      </c>
      <c r="L42" s="138">
        <f t="shared" si="7"/>
        <v>5.9</v>
      </c>
      <c r="M42" s="140"/>
    </row>
    <row r="43" spans="1:13" s="129" customFormat="1">
      <c r="A43" s="136" t="s">
        <v>24</v>
      </c>
      <c r="B43" s="137"/>
      <c r="C43" s="10">
        <v>3.0000000000000001E-3</v>
      </c>
      <c r="D43" s="10">
        <f>C43*L6</f>
        <v>3.0000000000000001E-3</v>
      </c>
      <c r="E43" s="11">
        <v>42</v>
      </c>
      <c r="F43" s="11">
        <f t="shared" si="4"/>
        <v>0.126</v>
      </c>
      <c r="G43" s="35">
        <v>3.0000000000000001E-3</v>
      </c>
      <c r="H43" s="34">
        <f>G43*M6</f>
        <v>3.0000000000000001E-3</v>
      </c>
      <c r="I43" s="32">
        <v>42</v>
      </c>
      <c r="J43" s="16">
        <f t="shared" si="5"/>
        <v>0.126</v>
      </c>
      <c r="K43" s="22">
        <f t="shared" si="6"/>
        <v>6.0000000000000001E-3</v>
      </c>
      <c r="L43" s="138">
        <f t="shared" si="7"/>
        <v>0.252</v>
      </c>
      <c r="M43" s="140"/>
    </row>
    <row r="44" spans="1:13" s="129" customFormat="1">
      <c r="A44" s="136" t="s">
        <v>54</v>
      </c>
      <c r="B44" s="137"/>
      <c r="C44" s="10">
        <v>3.0000000000000001E-3</v>
      </c>
      <c r="D44" s="10">
        <f>C44*L6</f>
        <v>3.0000000000000001E-3</v>
      </c>
      <c r="E44" s="11">
        <v>242</v>
      </c>
      <c r="F44" s="11">
        <f t="shared" si="4"/>
        <v>0.72599999999999998</v>
      </c>
      <c r="G44" s="35">
        <v>3.0000000000000001E-3</v>
      </c>
      <c r="H44" s="34">
        <f>G44*M6</f>
        <v>3.0000000000000001E-3</v>
      </c>
      <c r="I44" s="32">
        <v>242</v>
      </c>
      <c r="J44" s="16">
        <f t="shared" si="5"/>
        <v>0.72599999999999998</v>
      </c>
      <c r="K44" s="22">
        <f t="shared" si="6"/>
        <v>6.0000000000000001E-3</v>
      </c>
      <c r="L44" s="138">
        <f t="shared" si="7"/>
        <v>1.452</v>
      </c>
      <c r="M44" s="140"/>
    </row>
    <row r="45" spans="1:13">
      <c r="A45" s="136" t="s">
        <v>50</v>
      </c>
      <c r="B45" s="137"/>
      <c r="C45" s="10">
        <v>1E-3</v>
      </c>
      <c r="D45" s="10">
        <f>C45*L6</f>
        <v>1E-3</v>
      </c>
      <c r="E45" s="11">
        <v>16</v>
      </c>
      <c r="F45" s="11">
        <f>D45*E45</f>
        <v>1.6E-2</v>
      </c>
      <c r="G45" s="35">
        <v>1E-3</v>
      </c>
      <c r="H45" s="34">
        <f>G45*M6</f>
        <v>1E-3</v>
      </c>
      <c r="I45" s="32">
        <v>16</v>
      </c>
      <c r="J45" s="16">
        <f>H45*I45</f>
        <v>1.6E-2</v>
      </c>
      <c r="K45" s="22">
        <f t="shared" si="6"/>
        <v>2E-3</v>
      </c>
      <c r="L45" s="138">
        <f t="shared" si="7"/>
        <v>3.2000000000000001E-2</v>
      </c>
      <c r="M45" s="139"/>
    </row>
    <row r="46" spans="1:13" s="129" customFormat="1">
      <c r="A46" s="136"/>
      <c r="B46" s="137"/>
      <c r="C46" s="10"/>
      <c r="D46" s="10"/>
      <c r="E46" s="11"/>
      <c r="F46" s="11"/>
      <c r="G46" s="35"/>
      <c r="H46" s="34"/>
      <c r="I46" s="32"/>
      <c r="J46" s="16"/>
      <c r="K46" s="22"/>
      <c r="L46" s="138"/>
      <c r="M46" s="139"/>
    </row>
    <row r="47" spans="1:13" s="129" customFormat="1">
      <c r="A47" s="136" t="s">
        <v>27</v>
      </c>
      <c r="B47" s="137"/>
      <c r="C47" s="10">
        <v>0.17100000000000001</v>
      </c>
      <c r="D47" s="10">
        <f>C47*L6</f>
        <v>0.17100000000000001</v>
      </c>
      <c r="E47" s="11">
        <v>22</v>
      </c>
      <c r="F47" s="11">
        <f>D47*E47</f>
        <v>3.7620000000000005</v>
      </c>
      <c r="G47" s="35">
        <v>0.20499999999999999</v>
      </c>
      <c r="H47" s="34">
        <f>G47*M6</f>
        <v>0.20499999999999999</v>
      </c>
      <c r="I47" s="32">
        <v>22</v>
      </c>
      <c r="J47" s="16">
        <f>H47*I47</f>
        <v>4.51</v>
      </c>
      <c r="K47" s="22">
        <f>D47+H47</f>
        <v>0.376</v>
      </c>
      <c r="L47" s="138">
        <f>F47+J47</f>
        <v>8.2720000000000002</v>
      </c>
      <c r="M47" s="139"/>
    </row>
    <row r="48" spans="1:13" s="129" customFormat="1">
      <c r="A48" s="136" t="s">
        <v>28</v>
      </c>
      <c r="B48" s="137"/>
      <c r="C48" s="10">
        <v>2.4E-2</v>
      </c>
      <c r="D48" s="10">
        <f>C48*L6</f>
        <v>2.4E-2</v>
      </c>
      <c r="E48" s="11">
        <v>56.86</v>
      </c>
      <c r="F48" s="11">
        <f>D48*E48</f>
        <v>1.3646400000000001</v>
      </c>
      <c r="G48" s="35">
        <v>2.9000000000000001E-2</v>
      </c>
      <c r="H48" s="34">
        <f>G48*M6</f>
        <v>2.9000000000000001E-2</v>
      </c>
      <c r="I48" s="32">
        <v>56.86</v>
      </c>
      <c r="J48" s="16">
        <f>H48*I48</f>
        <v>1.6489400000000001</v>
      </c>
      <c r="K48" s="22">
        <f>D48+H48</f>
        <v>5.3000000000000005E-2</v>
      </c>
      <c r="L48" s="138">
        <f>F48+J48</f>
        <v>3.0135800000000001</v>
      </c>
      <c r="M48" s="139"/>
    </row>
    <row r="49" spans="1:13" s="129" customFormat="1">
      <c r="A49" s="136" t="s">
        <v>19</v>
      </c>
      <c r="B49" s="137"/>
      <c r="C49" s="10">
        <v>5.0000000000000001E-3</v>
      </c>
      <c r="D49" s="10">
        <f>C49*L6</f>
        <v>5.0000000000000001E-3</v>
      </c>
      <c r="E49" s="11">
        <v>820</v>
      </c>
      <c r="F49" s="11">
        <f>D49*E49</f>
        <v>4.0999999999999996</v>
      </c>
      <c r="G49" s="35">
        <v>6.0000000000000001E-3</v>
      </c>
      <c r="H49" s="34">
        <f>G49*M6</f>
        <v>6.0000000000000001E-3</v>
      </c>
      <c r="I49" s="32">
        <v>820</v>
      </c>
      <c r="J49" s="16">
        <f>H49*I49</f>
        <v>4.92</v>
      </c>
      <c r="K49" s="22">
        <f>D49+H49</f>
        <v>1.0999999999999999E-2</v>
      </c>
      <c r="L49" s="138">
        <f>F49+J49</f>
        <v>9.02</v>
      </c>
      <c r="M49" s="139"/>
    </row>
    <row r="50" spans="1:13" s="129" customFormat="1">
      <c r="A50" s="136" t="s">
        <v>50</v>
      </c>
      <c r="B50" s="137"/>
      <c r="C50" s="10">
        <v>1E-3</v>
      </c>
      <c r="D50" s="10">
        <f>C50*L6</f>
        <v>1E-3</v>
      </c>
      <c r="E50" s="11">
        <v>16</v>
      </c>
      <c r="F50" s="11">
        <f>D50*E50</f>
        <v>1.6E-2</v>
      </c>
      <c r="G50" s="35">
        <v>1E-3</v>
      </c>
      <c r="H50" s="34">
        <f>G50*M6</f>
        <v>1E-3</v>
      </c>
      <c r="I50" s="32">
        <v>16</v>
      </c>
      <c r="J50" s="16">
        <f>H50*I50</f>
        <v>1.6E-2</v>
      </c>
      <c r="K50" s="22">
        <f>D50+H50</f>
        <v>2E-3</v>
      </c>
      <c r="L50" s="138">
        <f>F50+J50</f>
        <v>3.2000000000000001E-2</v>
      </c>
      <c r="M50" s="139"/>
    </row>
    <row r="51" spans="1:13" s="129" customFormat="1">
      <c r="A51" s="136"/>
      <c r="B51" s="137"/>
      <c r="C51" s="10"/>
      <c r="D51" s="10"/>
      <c r="E51" s="11"/>
      <c r="F51" s="11"/>
      <c r="G51" s="35"/>
      <c r="H51" s="34"/>
      <c r="I51" s="32"/>
      <c r="J51" s="16"/>
      <c r="K51" s="22"/>
      <c r="L51" s="127"/>
      <c r="M51" s="128"/>
    </row>
    <row r="52" spans="1:13">
      <c r="A52" s="136" t="s">
        <v>88</v>
      </c>
      <c r="B52" s="137"/>
      <c r="C52" s="10">
        <v>0.03</v>
      </c>
      <c r="D52" s="10">
        <f>C52*L6</f>
        <v>0.03</v>
      </c>
      <c r="E52" s="11">
        <v>66</v>
      </c>
      <c r="F52" s="11">
        <f>D52*E52</f>
        <v>1.98</v>
      </c>
      <c r="G52" s="35">
        <v>0.03</v>
      </c>
      <c r="H52" s="34">
        <f>G52*M6</f>
        <v>0.03</v>
      </c>
      <c r="I52" s="32">
        <v>66</v>
      </c>
      <c r="J52" s="16">
        <f>H52*I52</f>
        <v>1.98</v>
      </c>
      <c r="K52" s="22">
        <f>D52+H52</f>
        <v>0.06</v>
      </c>
      <c r="L52" s="138">
        <f>F52+J52</f>
        <v>3.96</v>
      </c>
      <c r="M52" s="139"/>
    </row>
    <row r="53" spans="1:13">
      <c r="A53" s="136"/>
      <c r="B53" s="137"/>
      <c r="C53" s="10"/>
      <c r="D53" s="10"/>
      <c r="E53" s="11"/>
      <c r="F53" s="11"/>
      <c r="G53" s="35"/>
      <c r="H53" s="34"/>
      <c r="I53" s="32"/>
      <c r="J53" s="16"/>
      <c r="K53" s="22"/>
      <c r="L53" s="23"/>
      <c r="M53" s="36"/>
    </row>
    <row r="54" spans="1:13">
      <c r="A54" s="136" t="s">
        <v>69</v>
      </c>
      <c r="B54" s="137"/>
      <c r="C54" s="10">
        <v>0.04</v>
      </c>
      <c r="D54" s="10">
        <f>C54*L6</f>
        <v>0.04</v>
      </c>
      <c r="E54" s="11">
        <v>71</v>
      </c>
      <c r="F54" s="11">
        <f t="shared" si="4"/>
        <v>2.84</v>
      </c>
      <c r="G54" s="24">
        <v>0.06</v>
      </c>
      <c r="H54" s="34">
        <f>G54*M6</f>
        <v>0.06</v>
      </c>
      <c r="I54" s="32">
        <v>71</v>
      </c>
      <c r="J54" s="16">
        <f t="shared" si="5"/>
        <v>4.26</v>
      </c>
      <c r="K54" s="22">
        <f>D54+H54</f>
        <v>0.1</v>
      </c>
      <c r="L54" s="138">
        <f>F54+J54</f>
        <v>7.1</v>
      </c>
      <c r="M54" s="139"/>
    </row>
    <row r="55" spans="1:13">
      <c r="A55" s="136"/>
      <c r="B55" s="137"/>
      <c r="C55" s="10"/>
      <c r="D55" s="10"/>
      <c r="E55" s="11"/>
      <c r="F55" s="11"/>
      <c r="G55" s="24"/>
      <c r="H55" s="34"/>
      <c r="I55" s="32"/>
      <c r="J55" s="16"/>
      <c r="K55" s="22"/>
      <c r="L55" s="23"/>
      <c r="M55" s="36"/>
    </row>
    <row r="56" spans="1:13">
      <c r="A56" s="136" t="s">
        <v>65</v>
      </c>
      <c r="B56" s="137"/>
      <c r="C56" s="10">
        <v>0.2</v>
      </c>
      <c r="D56" s="10">
        <f>C56*L6</f>
        <v>0.2</v>
      </c>
      <c r="E56" s="11">
        <v>77</v>
      </c>
      <c r="F56" s="11">
        <f>D56*E56</f>
        <v>15.4</v>
      </c>
      <c r="G56" s="35">
        <v>0.2</v>
      </c>
      <c r="H56" s="34">
        <f>G56*M6</f>
        <v>0.2</v>
      </c>
      <c r="I56" s="32">
        <v>77</v>
      </c>
      <c r="J56" s="16">
        <f>H56*I56</f>
        <v>15.4</v>
      </c>
      <c r="K56" s="22">
        <f>D56+H56</f>
        <v>0.4</v>
      </c>
      <c r="L56" s="138">
        <f>F56+J56</f>
        <v>30.8</v>
      </c>
      <c r="M56" s="139"/>
    </row>
    <row r="57" spans="1:13">
      <c r="A57" s="136"/>
      <c r="B57" s="137"/>
      <c r="C57" s="10"/>
      <c r="D57" s="10">
        <f>C57*L6</f>
        <v>0</v>
      </c>
      <c r="E57" s="11"/>
      <c r="F57" s="11">
        <f>D57*E57</f>
        <v>0</v>
      </c>
      <c r="G57" s="35"/>
      <c r="H57" s="34">
        <f>G57*M6</f>
        <v>0</v>
      </c>
      <c r="I57" s="32"/>
      <c r="J57" s="16">
        <f>H57*I57</f>
        <v>0</v>
      </c>
      <c r="K57" s="22">
        <f>D57+H57</f>
        <v>0</v>
      </c>
      <c r="L57" s="138">
        <f>F57+J57</f>
        <v>0</v>
      </c>
      <c r="M57" s="139"/>
    </row>
    <row r="58" spans="1:13" s="81" customFormat="1" hidden="1">
      <c r="A58" s="170"/>
      <c r="B58" s="171"/>
      <c r="C58" s="89"/>
      <c r="D58" s="89">
        <f>C58*L6</f>
        <v>0</v>
      </c>
      <c r="E58" s="90"/>
      <c r="F58" s="90">
        <f>D58*E58</f>
        <v>0</v>
      </c>
      <c r="G58" s="24"/>
      <c r="H58" s="15">
        <f>G58*M6</f>
        <v>0</v>
      </c>
      <c r="I58" s="31"/>
      <c r="J58" s="16">
        <f>H58*I58</f>
        <v>0</v>
      </c>
      <c r="K58" s="91">
        <f>D58+H58</f>
        <v>0</v>
      </c>
      <c r="L58" s="168">
        <f>F58+J58</f>
        <v>0</v>
      </c>
      <c r="M58" s="169"/>
    </row>
    <row r="59" spans="1:13" s="81" customFormat="1" hidden="1">
      <c r="A59" s="151"/>
      <c r="B59" s="152"/>
      <c r="C59" s="89"/>
      <c r="D59" s="89"/>
      <c r="E59" s="90"/>
      <c r="F59" s="90"/>
      <c r="G59" s="24"/>
      <c r="H59" s="15"/>
      <c r="I59" s="31"/>
      <c r="J59" s="16"/>
      <c r="K59" s="91"/>
      <c r="L59" s="116"/>
      <c r="M59" s="117"/>
    </row>
    <row r="60" spans="1:13" hidden="1">
      <c r="A60" s="136"/>
      <c r="B60" s="137"/>
      <c r="C60" s="10"/>
      <c r="D60" s="10">
        <f>C60*L6</f>
        <v>0</v>
      </c>
      <c r="E60" s="11"/>
      <c r="F60" s="11">
        <f>D60*E60</f>
        <v>0</v>
      </c>
      <c r="G60" s="24"/>
      <c r="H60" s="15">
        <f>G60*M6</f>
        <v>0</v>
      </c>
      <c r="I60" s="31"/>
      <c r="J60" s="16">
        <f>H60*I60</f>
        <v>0</v>
      </c>
      <c r="K60" s="22">
        <f>D60+H60</f>
        <v>0</v>
      </c>
      <c r="L60" s="138">
        <f>F60+J60</f>
        <v>0</v>
      </c>
      <c r="M60" s="139"/>
    </row>
    <row r="61" spans="1:13">
      <c r="A61" s="153" t="s">
        <v>3</v>
      </c>
      <c r="B61" s="154"/>
      <c r="C61" s="12"/>
      <c r="D61" s="13"/>
      <c r="E61" s="13"/>
      <c r="F61" s="13">
        <f>SUM(F22:F60)</f>
        <v>82.326239999999999</v>
      </c>
      <c r="G61" s="18"/>
      <c r="H61" s="18"/>
      <c r="I61" s="19"/>
      <c r="J61" s="20">
        <f>SUM(J22:J60)</f>
        <v>110.14294000000002</v>
      </c>
      <c r="K61" s="22"/>
      <c r="L61" s="160">
        <f>SUM(L22:L60)</f>
        <v>192.46918000000002</v>
      </c>
      <c r="M61" s="161"/>
    </row>
    <row r="62" spans="1:13">
      <c r="A62" s="163"/>
      <c r="B62" s="164"/>
      <c r="C62" s="12"/>
      <c r="D62" s="13"/>
      <c r="E62" s="13"/>
      <c r="F62" s="13"/>
      <c r="G62" s="18"/>
      <c r="H62" s="18"/>
      <c r="I62" s="19"/>
      <c r="J62" s="20"/>
      <c r="K62" s="22"/>
      <c r="L62" s="160"/>
      <c r="M62" s="167"/>
    </row>
    <row r="63" spans="1:13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</row>
    <row r="64" spans="1:13">
      <c r="A64" s="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B66" s="155"/>
      <c r="C66" s="155"/>
      <c r="D66" s="155"/>
      <c r="E66" s="155"/>
      <c r="F66" s="155"/>
      <c r="G66" s="155"/>
      <c r="H66" s="155"/>
      <c r="J66" s="8"/>
      <c r="K66" s="8"/>
      <c r="L66" s="8"/>
      <c r="M66" s="8"/>
    </row>
    <row r="67" spans="1:13">
      <c r="B67" s="172"/>
      <c r="C67" s="172"/>
      <c r="D67" s="172"/>
      <c r="E67" s="172"/>
      <c r="F67" s="172"/>
      <c r="G67" s="172"/>
      <c r="H67" s="172"/>
      <c r="J67" s="8"/>
      <c r="K67" s="8"/>
      <c r="L67" s="8"/>
      <c r="M67" s="8"/>
    </row>
    <row r="68" spans="1:13">
      <c r="G68" s="166"/>
      <c r="H68" s="166"/>
      <c r="I68" s="166"/>
      <c r="J68" s="8"/>
      <c r="K68" s="8"/>
      <c r="L68" s="8"/>
      <c r="M68" s="8"/>
    </row>
    <row r="69" spans="1:13">
      <c r="G69" s="165"/>
      <c r="H69" s="165"/>
      <c r="I69" s="165"/>
      <c r="L69" s="7"/>
      <c r="M69" s="7"/>
    </row>
    <row r="70" spans="1:13" s="2" customFormat="1">
      <c r="G70" s="41"/>
      <c r="H70" s="41"/>
      <c r="I70" s="41"/>
      <c r="L70" s="7"/>
      <c r="M70" s="7"/>
    </row>
    <row r="71" spans="1:13" s="2" customFormat="1"/>
    <row r="72" spans="1:13" s="2" customFormat="1">
      <c r="A72" s="157"/>
      <c r="B72" s="157"/>
      <c r="C72" s="157"/>
      <c r="D72" s="157"/>
      <c r="E72" s="156"/>
      <c r="F72" s="156"/>
      <c r="G72" s="156"/>
      <c r="H72" s="42"/>
      <c r="I72" s="162"/>
      <c r="J72" s="162"/>
      <c r="K72" s="162"/>
      <c r="L72" s="162"/>
      <c r="M72" s="162"/>
    </row>
    <row r="73" spans="1:13" s="2" customFormat="1">
      <c r="A73" s="157"/>
      <c r="B73" s="157"/>
      <c r="C73" s="157"/>
      <c r="D73" s="157"/>
      <c r="E73" s="43"/>
      <c r="F73" s="43"/>
      <c r="G73" s="43"/>
      <c r="H73" s="43"/>
      <c r="I73" s="43"/>
      <c r="J73" s="43"/>
      <c r="K73" s="43"/>
      <c r="L73" s="43"/>
      <c r="M73" s="43"/>
    </row>
    <row r="74" spans="1:13" s="2" customFormat="1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>
      <c r="A76" s="44"/>
      <c r="B76" s="45"/>
      <c r="C76" s="44"/>
      <c r="E76" s="46"/>
      <c r="F76" s="46"/>
      <c r="G76" s="46"/>
      <c r="H76" s="46"/>
      <c r="I76" s="46"/>
      <c r="J76" s="46"/>
      <c r="K76" s="46"/>
      <c r="L76" s="46"/>
      <c r="M76" s="46"/>
    </row>
    <row r="77" spans="1:13" s="2" customFormat="1">
      <c r="A77" s="44"/>
      <c r="B77" s="45"/>
      <c r="C77" s="44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2" customFormat="1">
      <c r="A78" s="44"/>
      <c r="B78" s="45"/>
      <c r="C78" s="44"/>
      <c r="E78" s="46"/>
      <c r="F78" s="46"/>
      <c r="G78" s="46"/>
      <c r="H78" s="46"/>
      <c r="I78" s="46"/>
      <c r="J78" s="46"/>
      <c r="K78" s="46"/>
      <c r="L78" s="46"/>
      <c r="M78" s="46"/>
    </row>
    <row r="79" spans="1:13" s="2" customFormat="1">
      <c r="A79" s="3"/>
      <c r="B79" s="3"/>
      <c r="C79" s="3"/>
      <c r="D79" s="3"/>
      <c r="E79" s="43"/>
      <c r="F79" s="43"/>
      <c r="G79" s="43"/>
      <c r="H79" s="43"/>
      <c r="I79" s="43"/>
      <c r="J79" s="43"/>
      <c r="K79" s="43"/>
      <c r="L79" s="43"/>
      <c r="M79" s="43"/>
    </row>
    <row r="80" spans="1:13" s="2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s="2" customFormat="1">
      <c r="A81" s="158"/>
      <c r="B81" s="159"/>
      <c r="C81" s="47"/>
      <c r="D81" s="47"/>
      <c r="E81" s="47"/>
      <c r="F81" s="47"/>
      <c r="G81" s="48"/>
      <c r="H81" s="48"/>
      <c r="I81" s="48"/>
      <c r="J81" s="48"/>
      <c r="K81" s="47"/>
      <c r="L81" s="158"/>
      <c r="M81" s="158"/>
    </row>
    <row r="82" spans="1:13" s="2" customFormat="1">
      <c r="A82" s="141"/>
      <c r="B82" s="141"/>
      <c r="C82" s="49"/>
      <c r="D82" s="49"/>
      <c r="E82" s="50"/>
      <c r="F82" s="50"/>
      <c r="G82" s="51"/>
      <c r="H82" s="52"/>
      <c r="I82" s="50"/>
      <c r="J82" s="53"/>
      <c r="K82" s="54"/>
      <c r="L82" s="144"/>
      <c r="M82" s="145"/>
    </row>
    <row r="83" spans="1:13" s="2" customFormat="1">
      <c r="A83" s="141"/>
      <c r="B83" s="141"/>
      <c r="C83" s="49"/>
      <c r="D83" s="49"/>
      <c r="E83" s="50"/>
      <c r="F83" s="50"/>
      <c r="G83" s="51"/>
      <c r="H83" s="52"/>
      <c r="I83" s="50"/>
      <c r="J83" s="53"/>
      <c r="K83" s="54"/>
      <c r="L83" s="144"/>
      <c r="M83" s="145"/>
    </row>
    <row r="84" spans="1:13" s="2" customFormat="1">
      <c r="A84" s="141"/>
      <c r="B84" s="141"/>
      <c r="C84" s="49"/>
      <c r="D84" s="49"/>
      <c r="E84" s="50"/>
      <c r="F84" s="50"/>
      <c r="G84" s="51"/>
      <c r="H84" s="52"/>
      <c r="I84" s="50"/>
      <c r="J84" s="53"/>
      <c r="K84" s="54"/>
      <c r="L84" s="144"/>
      <c r="M84" s="145"/>
    </row>
    <row r="85" spans="1:13" s="2" customFormat="1">
      <c r="A85" s="141"/>
      <c r="B85" s="141"/>
      <c r="C85" s="49"/>
      <c r="D85" s="49"/>
      <c r="E85" s="50"/>
      <c r="F85" s="50"/>
      <c r="G85" s="51"/>
      <c r="H85" s="52"/>
      <c r="I85" s="50"/>
      <c r="J85" s="53"/>
      <c r="K85" s="54"/>
      <c r="L85" s="144"/>
      <c r="M85" s="145"/>
    </row>
    <row r="86" spans="1:13" s="2" customFormat="1">
      <c r="A86" s="141"/>
      <c r="B86" s="141"/>
      <c r="C86" s="49"/>
      <c r="D86" s="49"/>
      <c r="E86" s="50"/>
      <c r="F86" s="50"/>
      <c r="G86" s="51"/>
      <c r="H86" s="52"/>
      <c r="I86" s="50"/>
      <c r="J86" s="53"/>
      <c r="K86" s="54"/>
      <c r="L86" s="144"/>
      <c r="M86" s="145"/>
    </row>
    <row r="87" spans="1:13" s="2" customFormat="1">
      <c r="A87" s="141"/>
      <c r="B87" s="142"/>
      <c r="C87" s="49"/>
      <c r="D87" s="49"/>
      <c r="E87" s="50"/>
      <c r="F87" s="50"/>
      <c r="G87" s="55"/>
      <c r="H87" s="52"/>
      <c r="I87" s="50"/>
      <c r="J87" s="53"/>
      <c r="K87" s="54"/>
      <c r="L87" s="144"/>
      <c r="M87" s="145"/>
    </row>
    <row r="88" spans="1:13" s="2" customFormat="1">
      <c r="A88" s="141"/>
      <c r="B88" s="142"/>
      <c r="C88" s="49"/>
      <c r="D88" s="49"/>
      <c r="E88" s="50"/>
      <c r="F88" s="50"/>
      <c r="G88" s="55"/>
      <c r="H88" s="52"/>
      <c r="I88" s="56"/>
      <c r="J88" s="53"/>
      <c r="K88" s="54"/>
      <c r="L88" s="144"/>
      <c r="M88" s="145"/>
    </row>
    <row r="89" spans="1:13" s="2" customFormat="1">
      <c r="A89" s="141"/>
      <c r="B89" s="142"/>
      <c r="C89" s="49"/>
      <c r="D89" s="49"/>
      <c r="E89" s="50"/>
      <c r="F89" s="50"/>
      <c r="G89" s="55"/>
      <c r="H89" s="52"/>
      <c r="I89" s="56"/>
      <c r="J89" s="53"/>
      <c r="K89" s="54"/>
      <c r="L89" s="144"/>
      <c r="M89" s="145"/>
    </row>
    <row r="90" spans="1:13" s="2" customFormat="1">
      <c r="A90" s="150"/>
      <c r="B90" s="142"/>
      <c r="C90" s="57"/>
      <c r="D90" s="57"/>
      <c r="E90" s="58"/>
      <c r="F90" s="58"/>
      <c r="G90" s="55"/>
      <c r="H90" s="52"/>
      <c r="I90" s="56"/>
      <c r="J90" s="53"/>
      <c r="K90" s="59"/>
      <c r="L90" s="148"/>
      <c r="M90" s="149"/>
    </row>
    <row r="91" spans="1:13" s="2" customFormat="1">
      <c r="A91" s="141"/>
      <c r="B91" s="142"/>
      <c r="C91" s="49"/>
      <c r="D91" s="49"/>
      <c r="E91" s="50"/>
      <c r="F91" s="50"/>
      <c r="G91" s="55"/>
      <c r="H91" s="52"/>
      <c r="I91" s="56"/>
      <c r="J91" s="53"/>
      <c r="K91" s="54"/>
      <c r="L91" s="144"/>
      <c r="M91" s="145"/>
    </row>
    <row r="92" spans="1:13" s="2" customFormat="1">
      <c r="A92" s="141"/>
      <c r="B92" s="141"/>
      <c r="C92" s="49"/>
      <c r="D92" s="49"/>
      <c r="E92" s="50"/>
      <c r="F92" s="50"/>
      <c r="G92" s="55"/>
      <c r="H92" s="52"/>
      <c r="I92" s="56"/>
      <c r="J92" s="53"/>
      <c r="K92" s="54"/>
      <c r="L92" s="60"/>
      <c r="M92" s="61"/>
    </row>
    <row r="93" spans="1:13" s="2" customFormat="1">
      <c r="A93" s="143"/>
      <c r="B93" s="143"/>
      <c r="C93" s="62"/>
      <c r="D93" s="63"/>
      <c r="E93" s="63"/>
      <c r="F93" s="63"/>
      <c r="G93" s="64"/>
      <c r="H93" s="64"/>
      <c r="I93" s="65"/>
      <c r="J93" s="66"/>
      <c r="K93" s="54"/>
      <c r="L93" s="146"/>
      <c r="M93" s="147"/>
    </row>
    <row r="94" spans="1:13" s="2" customFormat="1">
      <c r="A94" s="4"/>
      <c r="B94" s="4"/>
      <c r="C94" s="4"/>
      <c r="D94" s="4"/>
      <c r="E94" s="4"/>
      <c r="F94" s="4"/>
    </row>
  </sheetData>
  <mergeCells count="135">
    <mergeCell ref="A32:B32"/>
    <mergeCell ref="A33:B33"/>
    <mergeCell ref="L32:M32"/>
    <mergeCell ref="B1:H1"/>
    <mergeCell ref="B2:H2"/>
    <mergeCell ref="G3:I3"/>
    <mergeCell ref="G4:I4"/>
    <mergeCell ref="A11:B11"/>
    <mergeCell ref="A12:B12"/>
    <mergeCell ref="L7:M7"/>
    <mergeCell ref="A22:B22"/>
    <mergeCell ref="E7:G7"/>
    <mergeCell ref="D7:D8"/>
    <mergeCell ref="A7:B8"/>
    <mergeCell ref="I7:K7"/>
    <mergeCell ref="C7:C8"/>
    <mergeCell ref="A15:B15"/>
    <mergeCell ref="A9:B9"/>
    <mergeCell ref="A10:B10"/>
    <mergeCell ref="A13:B13"/>
    <mergeCell ref="A14:B14"/>
    <mergeCell ref="A19:B19"/>
    <mergeCell ref="A17:B17"/>
    <mergeCell ref="A16:B16"/>
    <mergeCell ref="A30:B30"/>
    <mergeCell ref="A31:B31"/>
    <mergeCell ref="A20:B20"/>
    <mergeCell ref="A29:B29"/>
    <mergeCell ref="A25:B25"/>
    <mergeCell ref="A27:B27"/>
    <mergeCell ref="L28:M28"/>
    <mergeCell ref="L23:M23"/>
    <mergeCell ref="L27:M27"/>
    <mergeCell ref="A23:B23"/>
    <mergeCell ref="A24:B24"/>
    <mergeCell ref="L22:M22"/>
    <mergeCell ref="L31:M31"/>
    <mergeCell ref="A26:B26"/>
    <mergeCell ref="A28:B28"/>
    <mergeCell ref="L20:M20"/>
    <mergeCell ref="A21:B21"/>
    <mergeCell ref="L19:M19"/>
    <mergeCell ref="L56:M56"/>
    <mergeCell ref="A54:B54"/>
    <mergeCell ref="A52:B52"/>
    <mergeCell ref="L37:M37"/>
    <mergeCell ref="A55:B55"/>
    <mergeCell ref="A39:B39"/>
    <mergeCell ref="A38:B38"/>
    <mergeCell ref="L52:M52"/>
    <mergeCell ref="A40:B40"/>
    <mergeCell ref="A45:B45"/>
    <mergeCell ref="L45:M45"/>
    <mergeCell ref="A37:B37"/>
    <mergeCell ref="A56:B56"/>
    <mergeCell ref="A41:B41"/>
    <mergeCell ref="L54:M54"/>
    <mergeCell ref="A53:B53"/>
    <mergeCell ref="L33:M33"/>
    <mergeCell ref="A42:B42"/>
    <mergeCell ref="A44:B44"/>
    <mergeCell ref="A43:B43"/>
    <mergeCell ref="A51:B51"/>
    <mergeCell ref="L42:M42"/>
    <mergeCell ref="L43:M43"/>
    <mergeCell ref="L87:M87"/>
    <mergeCell ref="A87:B87"/>
    <mergeCell ref="A86:B86"/>
    <mergeCell ref="L81:M81"/>
    <mergeCell ref="A62:B62"/>
    <mergeCell ref="G69:I69"/>
    <mergeCell ref="G68:I68"/>
    <mergeCell ref="L62:M62"/>
    <mergeCell ref="L24:M24"/>
    <mergeCell ref="L26:M26"/>
    <mergeCell ref="L38:M38"/>
    <mergeCell ref="L41:M41"/>
    <mergeCell ref="L30:M30"/>
    <mergeCell ref="L36:M36"/>
    <mergeCell ref="L29:M29"/>
    <mergeCell ref="A57:B57"/>
    <mergeCell ref="C72:C73"/>
    <mergeCell ref="L86:M86"/>
    <mergeCell ref="L57:M57"/>
    <mergeCell ref="L40:M40"/>
    <mergeCell ref="L58:M58"/>
    <mergeCell ref="A58:B58"/>
    <mergeCell ref="L72:M72"/>
    <mergeCell ref="B67:H67"/>
    <mergeCell ref="A59:B59"/>
    <mergeCell ref="A61:B61"/>
    <mergeCell ref="A82:B82"/>
    <mergeCell ref="B66:H66"/>
    <mergeCell ref="A83:B83"/>
    <mergeCell ref="L85:M85"/>
    <mergeCell ref="L83:M83"/>
    <mergeCell ref="E72:G72"/>
    <mergeCell ref="A72:A73"/>
    <mergeCell ref="L84:M84"/>
    <mergeCell ref="A81:B81"/>
    <mergeCell ref="A85:B85"/>
    <mergeCell ref="A84:B84"/>
    <mergeCell ref="L82:M82"/>
    <mergeCell ref="L61:M61"/>
    <mergeCell ref="B72:B73"/>
    <mergeCell ref="I72:K72"/>
    <mergeCell ref="D72:D73"/>
    <mergeCell ref="L60:M60"/>
    <mergeCell ref="A60:B60"/>
    <mergeCell ref="A88:B88"/>
    <mergeCell ref="A93:B93"/>
    <mergeCell ref="L88:M88"/>
    <mergeCell ref="A91:B91"/>
    <mergeCell ref="A92:B92"/>
    <mergeCell ref="L93:M93"/>
    <mergeCell ref="L90:M90"/>
    <mergeCell ref="L91:M91"/>
    <mergeCell ref="A90:B90"/>
    <mergeCell ref="L89:M89"/>
    <mergeCell ref="A89:B89"/>
    <mergeCell ref="A35:B35"/>
    <mergeCell ref="A36:B36"/>
    <mergeCell ref="L34:M34"/>
    <mergeCell ref="A34:B34"/>
    <mergeCell ref="L44:M44"/>
    <mergeCell ref="A46:B46"/>
    <mergeCell ref="A47:B47"/>
    <mergeCell ref="A48:B48"/>
    <mergeCell ref="A50:B50"/>
    <mergeCell ref="A49:B49"/>
    <mergeCell ref="L46:M46"/>
    <mergeCell ref="L47:M47"/>
    <mergeCell ref="L48:M48"/>
    <mergeCell ref="L49:M49"/>
    <mergeCell ref="L50:M5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fitToHeight="2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6"/>
  <sheetViews>
    <sheetView workbookViewId="0">
      <selection activeCell="G9" sqref="G9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8.285156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B2" s="155" t="s">
        <v>0</v>
      </c>
      <c r="C2" s="155"/>
      <c r="D2" s="155"/>
      <c r="E2" s="155"/>
      <c r="F2" s="155"/>
      <c r="G2" s="155"/>
      <c r="H2" s="155"/>
      <c r="J2" s="8"/>
      <c r="K2" s="8"/>
      <c r="L2" s="8"/>
      <c r="M2" s="8"/>
    </row>
    <row r="3" spans="1:13">
      <c r="B3" s="172" t="s">
        <v>15</v>
      </c>
      <c r="C3" s="172"/>
      <c r="D3" s="172"/>
      <c r="E3" s="172"/>
      <c r="F3" s="172"/>
      <c r="G3" s="172"/>
      <c r="H3" s="172"/>
      <c r="J3" s="8" t="s">
        <v>135</v>
      </c>
      <c r="K3" s="8"/>
      <c r="L3" s="8"/>
      <c r="M3" s="8"/>
    </row>
    <row r="4" spans="1:13">
      <c r="G4" s="166" t="s">
        <v>1</v>
      </c>
      <c r="H4" s="166"/>
      <c r="I4" s="166"/>
      <c r="J4" s="8"/>
      <c r="K4" s="8"/>
      <c r="L4" s="8"/>
      <c r="M4" s="8"/>
    </row>
    <row r="5" spans="1:13">
      <c r="G5" s="172" t="s">
        <v>136</v>
      </c>
      <c r="H5" s="165"/>
      <c r="I5" s="165"/>
      <c r="L5" s="7"/>
      <c r="M5" s="7"/>
    </row>
    <row r="6" spans="1:13">
      <c r="G6" s="6"/>
      <c r="H6" s="6"/>
      <c r="I6" s="6"/>
      <c r="L6" s="5" t="s">
        <v>11</v>
      </c>
      <c r="M6" s="5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>
      <c r="A8" s="189" t="s">
        <v>2</v>
      </c>
      <c r="B8" s="200"/>
      <c r="C8" s="185" t="s">
        <v>13</v>
      </c>
      <c r="D8" s="179" t="s">
        <v>14</v>
      </c>
      <c r="E8" s="156"/>
      <c r="F8" s="156"/>
      <c r="G8" s="156"/>
      <c r="H8" s="42"/>
      <c r="I8" s="162"/>
      <c r="J8" s="162"/>
      <c r="K8" s="162"/>
      <c r="L8" s="162"/>
      <c r="M8" s="162"/>
    </row>
    <row r="9" spans="1:13">
      <c r="A9" s="201"/>
      <c r="B9" s="202"/>
      <c r="C9" s="186"/>
      <c r="D9" s="180"/>
      <c r="E9" s="43"/>
      <c r="F9" s="43"/>
      <c r="G9" s="43"/>
      <c r="H9" s="43"/>
      <c r="I9" s="43"/>
      <c r="J9" s="43"/>
      <c r="K9" s="43"/>
      <c r="L9" s="43"/>
      <c r="M9" s="43"/>
    </row>
    <row r="10" spans="1:13" hidden="1">
      <c r="A10" s="178"/>
      <c r="B10" s="167"/>
      <c r="C10" s="33"/>
      <c r="D10" s="7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178" t="s">
        <v>132</v>
      </c>
      <c r="B11" s="213"/>
      <c r="C11" s="33">
        <v>60</v>
      </c>
      <c r="D11" s="79">
        <v>100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>
      <c r="A12" s="178" t="s">
        <v>102</v>
      </c>
      <c r="B12" s="213"/>
      <c r="C12" s="33">
        <v>200</v>
      </c>
      <c r="D12" s="79">
        <v>250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3" ht="15.75" hidden="1" customHeight="1">
      <c r="A13" s="178"/>
      <c r="B13" s="167"/>
      <c r="C13" s="33"/>
      <c r="D13" s="7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.75" hidden="1" customHeight="1">
      <c r="A14" s="203"/>
      <c r="B14" s="167"/>
      <c r="C14" s="69"/>
      <c r="D14" s="76"/>
      <c r="E14" s="46"/>
      <c r="F14" s="46"/>
      <c r="G14" s="46"/>
      <c r="H14" s="46"/>
      <c r="I14" s="46"/>
      <c r="J14" s="46"/>
      <c r="K14" s="46"/>
      <c r="L14" s="46"/>
      <c r="M14" s="46"/>
    </row>
    <row r="15" spans="1:13" ht="15.75" customHeight="1">
      <c r="A15" s="203" t="s">
        <v>133</v>
      </c>
      <c r="B15" s="167"/>
      <c r="C15" s="69">
        <v>90</v>
      </c>
      <c r="D15" s="76">
        <v>100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3">
      <c r="A16" s="178" t="s">
        <v>34</v>
      </c>
      <c r="B16" s="167"/>
      <c r="C16" s="33">
        <v>40</v>
      </c>
      <c r="D16" s="76">
        <v>40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178" t="s">
        <v>118</v>
      </c>
      <c r="B17" s="167"/>
      <c r="C17" s="33" t="s">
        <v>66</v>
      </c>
      <c r="D17" s="76" t="s">
        <v>67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>
      <c r="A18" s="178" t="s">
        <v>88</v>
      </c>
      <c r="B18" s="167"/>
      <c r="C18" s="33">
        <v>40</v>
      </c>
      <c r="D18" s="76">
        <v>30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>
      <c r="A19" s="193" t="s">
        <v>69</v>
      </c>
      <c r="B19" s="194"/>
      <c r="C19" s="33">
        <v>40</v>
      </c>
      <c r="D19" s="123">
        <v>60</v>
      </c>
      <c r="E19" s="46"/>
      <c r="F19" s="46"/>
      <c r="G19" s="46"/>
      <c r="H19" s="46"/>
      <c r="I19" s="46"/>
      <c r="J19" s="46"/>
      <c r="K19" s="46"/>
      <c r="L19" s="46"/>
      <c r="M19" s="46"/>
    </row>
    <row r="20" spans="1:13">
      <c r="A20" s="178" t="s">
        <v>47</v>
      </c>
      <c r="B20" s="167"/>
      <c r="C20" s="33">
        <v>200</v>
      </c>
      <c r="D20" s="112">
        <v>200</v>
      </c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15.75" thickBot="1">
      <c r="A21" s="191"/>
      <c r="B21" s="192"/>
      <c r="C21" s="80"/>
      <c r="D21" s="77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5.75" thickBo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90">
      <c r="A23" s="189" t="s">
        <v>8</v>
      </c>
      <c r="B23" s="190"/>
      <c r="C23" s="9" t="s">
        <v>20</v>
      </c>
      <c r="D23" s="9" t="s">
        <v>16</v>
      </c>
      <c r="E23" s="9" t="s">
        <v>6</v>
      </c>
      <c r="F23" s="9" t="s">
        <v>4</v>
      </c>
      <c r="G23" s="14" t="s">
        <v>17</v>
      </c>
      <c r="H23" s="14" t="s">
        <v>18</v>
      </c>
      <c r="I23" s="14" t="s">
        <v>6</v>
      </c>
      <c r="J23" s="14" t="s">
        <v>4</v>
      </c>
      <c r="K23" s="21" t="s">
        <v>5</v>
      </c>
      <c r="L23" s="173" t="s">
        <v>7</v>
      </c>
      <c r="M23" s="174"/>
    </row>
    <row r="24" spans="1:13" hidden="1">
      <c r="A24" s="136"/>
      <c r="B24" s="137"/>
      <c r="C24" s="10"/>
      <c r="D24" s="10">
        <f>C24*L7</f>
        <v>0</v>
      </c>
      <c r="E24" s="11"/>
      <c r="F24" s="11">
        <f>D24*E24</f>
        <v>0</v>
      </c>
      <c r="G24" s="35"/>
      <c r="H24" s="34">
        <f>G24*M7</f>
        <v>0</v>
      </c>
      <c r="I24" s="32"/>
      <c r="J24" s="16">
        <f>H24*I24</f>
        <v>0</v>
      </c>
      <c r="K24" s="22">
        <f>D24+H24</f>
        <v>0</v>
      </c>
      <c r="L24" s="138">
        <f>F24+J24</f>
        <v>0</v>
      </c>
      <c r="M24" s="139"/>
    </row>
    <row r="25" spans="1:13" hidden="1">
      <c r="A25" s="136"/>
      <c r="B25" s="137"/>
      <c r="C25" s="10"/>
      <c r="D25" s="10">
        <f>C25*L7</f>
        <v>0</v>
      </c>
      <c r="E25" s="11"/>
      <c r="F25" s="11">
        <f>D25*E25</f>
        <v>0</v>
      </c>
      <c r="G25" s="35"/>
      <c r="H25" s="34">
        <f>G25*M7</f>
        <v>0</v>
      </c>
      <c r="I25" s="32"/>
      <c r="J25" s="16">
        <f>H25*I25</f>
        <v>0</v>
      </c>
      <c r="K25" s="22">
        <f>D25+H25</f>
        <v>0</v>
      </c>
      <c r="L25" s="138">
        <f>F25+J25</f>
        <v>0</v>
      </c>
      <c r="M25" s="139"/>
    </row>
    <row r="26" spans="1:13" hidden="1">
      <c r="A26" s="177"/>
      <c r="B26" s="205"/>
      <c r="C26" s="10"/>
      <c r="D26" s="10">
        <f>C26*L7</f>
        <v>0</v>
      </c>
      <c r="E26" s="11"/>
      <c r="F26" s="11">
        <f>D26*E26</f>
        <v>0</v>
      </c>
      <c r="G26" s="35"/>
      <c r="H26" s="34">
        <f>G26*M7</f>
        <v>0</v>
      </c>
      <c r="I26" s="32"/>
      <c r="J26" s="16">
        <f t="shared" ref="J26:J40" si="0">H26*I26</f>
        <v>0</v>
      </c>
      <c r="K26" s="22">
        <f>D26+H26</f>
        <v>0</v>
      </c>
      <c r="L26" s="138">
        <f>F26+J26</f>
        <v>0</v>
      </c>
      <c r="M26" s="139"/>
    </row>
    <row r="27" spans="1:13">
      <c r="A27" s="177"/>
      <c r="B27" s="205"/>
      <c r="C27" s="10"/>
      <c r="D27" s="10"/>
      <c r="E27" s="11"/>
      <c r="F27" s="11"/>
      <c r="G27" s="38"/>
      <c r="H27" s="34"/>
      <c r="I27" s="32"/>
      <c r="J27" s="16"/>
      <c r="K27" s="22"/>
      <c r="L27" s="23"/>
      <c r="M27" s="36"/>
    </row>
    <row r="28" spans="1:13">
      <c r="A28" s="136" t="s">
        <v>132</v>
      </c>
      <c r="B28" s="137"/>
      <c r="C28" s="10">
        <v>0.06</v>
      </c>
      <c r="D28" s="10">
        <f>C28*L7</f>
        <v>0.06</v>
      </c>
      <c r="E28" s="11">
        <v>121</v>
      </c>
      <c r="F28" s="11">
        <f>D28*E28</f>
        <v>7.26</v>
      </c>
      <c r="G28" s="35">
        <v>0.1</v>
      </c>
      <c r="H28" s="34">
        <f>G28*L7</f>
        <v>0.1</v>
      </c>
      <c r="I28" s="32">
        <v>121</v>
      </c>
      <c r="J28" s="16">
        <f>H28*I28</f>
        <v>12.100000000000001</v>
      </c>
      <c r="K28" s="22">
        <f>D28+H28</f>
        <v>0.16</v>
      </c>
      <c r="L28" s="138">
        <f t="shared" ref="L28:L33" si="1">F28+J28</f>
        <v>19.36</v>
      </c>
      <c r="M28" s="139"/>
    </row>
    <row r="29" spans="1:13" hidden="1">
      <c r="A29" s="136"/>
      <c r="B29" s="137"/>
      <c r="C29" s="10"/>
      <c r="D29" s="10">
        <f>C29*L7</f>
        <v>0</v>
      </c>
      <c r="E29" s="11"/>
      <c r="F29" s="11">
        <f>D29*E29</f>
        <v>0</v>
      </c>
      <c r="G29" s="35"/>
      <c r="H29" s="34">
        <f>G29*M7</f>
        <v>0</v>
      </c>
      <c r="I29" s="32"/>
      <c r="J29" s="16">
        <f>H29*I29</f>
        <v>0</v>
      </c>
      <c r="K29" s="22">
        <f>D29+H29</f>
        <v>0</v>
      </c>
      <c r="L29" s="138">
        <f t="shared" si="1"/>
        <v>0</v>
      </c>
      <c r="M29" s="139"/>
    </row>
    <row r="30" spans="1:13" hidden="1">
      <c r="A30" s="177"/>
      <c r="B30" s="205"/>
      <c r="C30" s="10"/>
      <c r="D30" s="10">
        <f>C30*L7</f>
        <v>0</v>
      </c>
      <c r="E30" s="11"/>
      <c r="F30" s="11">
        <f>D30*E30</f>
        <v>0</v>
      </c>
      <c r="G30" s="35"/>
      <c r="H30" s="34">
        <f>G30*M7</f>
        <v>0</v>
      </c>
      <c r="I30" s="32"/>
      <c r="J30" s="16">
        <f>H30*I30</f>
        <v>0</v>
      </c>
      <c r="K30" s="22">
        <f>D30+H30</f>
        <v>0</v>
      </c>
      <c r="L30" s="138">
        <f t="shared" si="1"/>
        <v>0</v>
      </c>
      <c r="M30" s="139"/>
    </row>
    <row r="31" spans="1:13" hidden="1">
      <c r="A31" s="177"/>
      <c r="B31" s="205"/>
      <c r="C31" s="10"/>
      <c r="D31" s="10">
        <f>C31*L7</f>
        <v>0</v>
      </c>
      <c r="E31" s="11"/>
      <c r="F31" s="11">
        <f>E31*D31</f>
        <v>0</v>
      </c>
      <c r="G31" s="35"/>
      <c r="H31" s="34">
        <f>G31*M7</f>
        <v>0</v>
      </c>
      <c r="I31" s="32"/>
      <c r="J31" s="16">
        <f t="shared" si="0"/>
        <v>0</v>
      </c>
      <c r="K31" s="22">
        <f t="shared" ref="K31:K43" si="2">D31+H31</f>
        <v>0</v>
      </c>
      <c r="L31" s="138">
        <f t="shared" si="1"/>
        <v>0</v>
      </c>
      <c r="M31" s="139"/>
    </row>
    <row r="32" spans="1:13" hidden="1">
      <c r="A32" s="177"/>
      <c r="B32" s="205"/>
      <c r="C32" s="10"/>
      <c r="D32" s="10">
        <f>C32*L7</f>
        <v>0</v>
      </c>
      <c r="E32" s="11"/>
      <c r="F32" s="11">
        <f>D32*E32</f>
        <v>0</v>
      </c>
      <c r="G32" s="35"/>
      <c r="H32" s="34">
        <f>G32*M7</f>
        <v>0</v>
      </c>
      <c r="I32" s="32"/>
      <c r="J32" s="16">
        <f t="shared" si="0"/>
        <v>0</v>
      </c>
      <c r="K32" s="22">
        <f t="shared" si="2"/>
        <v>0</v>
      </c>
      <c r="L32" s="138">
        <f t="shared" si="1"/>
        <v>0</v>
      </c>
      <c r="M32" s="139"/>
    </row>
    <row r="33" spans="1:13" hidden="1">
      <c r="A33" s="136"/>
      <c r="B33" s="137"/>
      <c r="C33" s="10"/>
      <c r="D33" s="10">
        <f>C33*L7</f>
        <v>0</v>
      </c>
      <c r="E33" s="11"/>
      <c r="F33" s="11">
        <f>D33*E33</f>
        <v>0</v>
      </c>
      <c r="G33" s="24"/>
      <c r="H33" s="34">
        <f>G33*M7</f>
        <v>0</v>
      </c>
      <c r="I33" s="32"/>
      <c r="J33" s="16">
        <f t="shared" si="0"/>
        <v>0</v>
      </c>
      <c r="K33" s="22">
        <f t="shared" si="2"/>
        <v>0</v>
      </c>
      <c r="L33" s="138">
        <f t="shared" si="1"/>
        <v>0</v>
      </c>
      <c r="M33" s="139"/>
    </row>
    <row r="34" spans="1:13">
      <c r="A34" s="136"/>
      <c r="B34" s="137"/>
      <c r="C34" s="10"/>
      <c r="D34" s="10"/>
      <c r="E34" s="11"/>
      <c r="F34" s="11"/>
      <c r="G34" s="39"/>
      <c r="H34" s="34"/>
      <c r="I34" s="32"/>
      <c r="J34" s="16"/>
      <c r="K34" s="22"/>
      <c r="L34" s="138"/>
      <c r="M34" s="139"/>
    </row>
    <row r="35" spans="1:13">
      <c r="A35" s="226" t="s">
        <v>68</v>
      </c>
      <c r="B35" s="227"/>
      <c r="C35" s="100">
        <v>5.3999999999999999E-2</v>
      </c>
      <c r="D35" s="10">
        <f>C35*L7</f>
        <v>5.3999999999999999E-2</v>
      </c>
      <c r="E35" s="11">
        <v>500</v>
      </c>
      <c r="F35" s="11">
        <f t="shared" ref="F35:F43" si="3">D35*E35</f>
        <v>27</v>
      </c>
      <c r="G35" s="102">
        <v>6.5000000000000002E-2</v>
      </c>
      <c r="H35" s="34">
        <f>G35*M7</f>
        <v>6.5000000000000002E-2</v>
      </c>
      <c r="I35" s="32">
        <v>500</v>
      </c>
      <c r="J35" s="16">
        <f t="shared" si="0"/>
        <v>32.5</v>
      </c>
      <c r="K35" s="22">
        <f t="shared" si="2"/>
        <v>0.11899999999999999</v>
      </c>
      <c r="L35" s="138">
        <f>F35+J35</f>
        <v>59.5</v>
      </c>
      <c r="M35" s="139"/>
    </row>
    <row r="36" spans="1:13">
      <c r="A36" s="226" t="s">
        <v>27</v>
      </c>
      <c r="B36" s="227"/>
      <c r="C36" s="100">
        <v>5.2999999999999999E-2</v>
      </c>
      <c r="D36" s="10">
        <f>C36*L7</f>
        <v>5.2999999999999999E-2</v>
      </c>
      <c r="E36" s="11">
        <v>22</v>
      </c>
      <c r="F36" s="11">
        <f t="shared" si="3"/>
        <v>1.1659999999999999</v>
      </c>
      <c r="G36" s="102">
        <v>8.3000000000000004E-2</v>
      </c>
      <c r="H36" s="34">
        <f>G36*M7</f>
        <v>8.3000000000000004E-2</v>
      </c>
      <c r="I36" s="32">
        <v>22</v>
      </c>
      <c r="J36" s="16">
        <f t="shared" si="0"/>
        <v>1.8260000000000001</v>
      </c>
      <c r="K36" s="22">
        <f t="shared" si="2"/>
        <v>0.13600000000000001</v>
      </c>
      <c r="L36" s="138">
        <f>F36+J36</f>
        <v>2.992</v>
      </c>
      <c r="M36" s="139"/>
    </row>
    <row r="37" spans="1:13">
      <c r="A37" s="231" t="s">
        <v>36</v>
      </c>
      <c r="B37" s="152"/>
      <c r="C37" s="100">
        <v>0.01</v>
      </c>
      <c r="D37" s="10">
        <f>C37*L7</f>
        <v>0.01</v>
      </c>
      <c r="E37" s="11">
        <v>26</v>
      </c>
      <c r="F37" s="11">
        <f t="shared" si="3"/>
        <v>0.26</v>
      </c>
      <c r="G37" s="102">
        <v>1.2E-2</v>
      </c>
      <c r="H37" s="34">
        <f>G37*M7</f>
        <v>1.2E-2</v>
      </c>
      <c r="I37" s="32">
        <v>26</v>
      </c>
      <c r="J37" s="16">
        <f t="shared" si="0"/>
        <v>0.312</v>
      </c>
      <c r="K37" s="22">
        <f t="shared" si="2"/>
        <v>2.1999999999999999E-2</v>
      </c>
      <c r="L37" s="138">
        <f>F37+J37</f>
        <v>0.57200000000000006</v>
      </c>
      <c r="M37" s="139"/>
    </row>
    <row r="38" spans="1:13">
      <c r="A38" s="136" t="s">
        <v>35</v>
      </c>
      <c r="B38" s="137"/>
      <c r="C38" s="10">
        <v>0.01</v>
      </c>
      <c r="D38" s="10">
        <f>C38*L7</f>
        <v>0.01</v>
      </c>
      <c r="E38" s="11">
        <v>46</v>
      </c>
      <c r="F38" s="11">
        <f t="shared" si="3"/>
        <v>0.46</v>
      </c>
      <c r="G38" s="120">
        <v>1.2999999999999999E-2</v>
      </c>
      <c r="H38" s="34">
        <f>G38*M7</f>
        <v>1.2999999999999999E-2</v>
      </c>
      <c r="I38" s="32">
        <v>46</v>
      </c>
      <c r="J38" s="16">
        <f t="shared" si="0"/>
        <v>0.59799999999999998</v>
      </c>
      <c r="K38" s="22">
        <f t="shared" si="2"/>
        <v>2.3E-2</v>
      </c>
      <c r="L38" s="138">
        <f>F38+J38</f>
        <v>1.0580000000000001</v>
      </c>
      <c r="M38" s="139"/>
    </row>
    <row r="39" spans="1:13">
      <c r="A39" s="136" t="s">
        <v>19</v>
      </c>
      <c r="B39" s="137"/>
      <c r="C39" s="10">
        <v>4.0000000000000001E-3</v>
      </c>
      <c r="D39" s="10">
        <f>C39*L7</f>
        <v>4.0000000000000001E-3</v>
      </c>
      <c r="E39" s="11">
        <v>820</v>
      </c>
      <c r="F39" s="11">
        <f t="shared" si="3"/>
        <v>3.2800000000000002</v>
      </c>
      <c r="G39" s="102">
        <v>5.0000000000000001E-3</v>
      </c>
      <c r="H39" s="34">
        <f>G39*M7</f>
        <v>5.0000000000000001E-3</v>
      </c>
      <c r="I39" s="32">
        <v>820</v>
      </c>
      <c r="J39" s="16">
        <f t="shared" si="0"/>
        <v>4.0999999999999996</v>
      </c>
      <c r="K39" s="22">
        <f t="shared" si="2"/>
        <v>9.0000000000000011E-3</v>
      </c>
      <c r="L39" s="138">
        <f>F39+J39</f>
        <v>7.38</v>
      </c>
      <c r="M39" s="139"/>
    </row>
    <row r="40" spans="1:13">
      <c r="A40" s="136" t="s">
        <v>105</v>
      </c>
      <c r="B40" s="137"/>
      <c r="C40" s="10">
        <v>1.6199999999999999E-2</v>
      </c>
      <c r="D40" s="10">
        <f>C40*L7</f>
        <v>1.6199999999999999E-2</v>
      </c>
      <c r="E40" s="11">
        <v>43</v>
      </c>
      <c r="F40" s="11">
        <f t="shared" si="3"/>
        <v>0.6966</v>
      </c>
      <c r="G40" s="102">
        <v>2.0199999999999999E-2</v>
      </c>
      <c r="H40" s="34">
        <f>G40*M7</f>
        <v>2.0199999999999999E-2</v>
      </c>
      <c r="I40" s="32">
        <v>43</v>
      </c>
      <c r="J40" s="16">
        <f t="shared" si="0"/>
        <v>0.86859999999999993</v>
      </c>
      <c r="K40" s="22">
        <f t="shared" si="2"/>
        <v>3.6400000000000002E-2</v>
      </c>
      <c r="L40" s="138">
        <f t="shared" ref="L40:L45" si="4">F40+J40</f>
        <v>1.5651999999999999</v>
      </c>
      <c r="M40" s="139"/>
    </row>
    <row r="41" spans="1:13" hidden="1">
      <c r="A41" s="136"/>
      <c r="B41" s="137"/>
      <c r="C41" s="10"/>
      <c r="D41" s="10">
        <f>C41*L7</f>
        <v>0</v>
      </c>
      <c r="E41" s="11"/>
      <c r="F41" s="11">
        <f t="shared" si="3"/>
        <v>0</v>
      </c>
      <c r="G41" s="102"/>
      <c r="H41" s="15">
        <f>G41*M7</f>
        <v>0</v>
      </c>
      <c r="I41" s="31"/>
      <c r="J41" s="16">
        <f>H41*I41</f>
        <v>0</v>
      </c>
      <c r="K41" s="22">
        <f t="shared" si="2"/>
        <v>0</v>
      </c>
      <c r="L41" s="138">
        <f t="shared" si="4"/>
        <v>0</v>
      </c>
      <c r="M41" s="139"/>
    </row>
    <row r="42" spans="1:13" hidden="1">
      <c r="A42" s="136"/>
      <c r="B42" s="137"/>
      <c r="C42" s="72"/>
      <c r="D42" s="10">
        <f>C42*M7</f>
        <v>0</v>
      </c>
      <c r="E42" s="11"/>
      <c r="F42" s="11">
        <f t="shared" si="3"/>
        <v>0</v>
      </c>
      <c r="G42" s="124"/>
      <c r="H42" s="15">
        <f>G42*M7</f>
        <v>0</v>
      </c>
      <c r="I42" s="31"/>
      <c r="J42" s="16">
        <f>H42*I42</f>
        <v>0</v>
      </c>
      <c r="K42" s="22">
        <f t="shared" si="2"/>
        <v>0</v>
      </c>
      <c r="L42" s="138">
        <f t="shared" si="4"/>
        <v>0</v>
      </c>
      <c r="M42" s="139"/>
    </row>
    <row r="43" spans="1:13" hidden="1">
      <c r="A43" s="136"/>
      <c r="B43" s="137"/>
      <c r="C43" s="10"/>
      <c r="D43" s="10">
        <f>(C43*L7)/0.055</f>
        <v>0</v>
      </c>
      <c r="E43" s="11"/>
      <c r="F43" s="11">
        <f t="shared" si="3"/>
        <v>0</v>
      </c>
      <c r="G43" s="102"/>
      <c r="H43" s="15">
        <f>(G43*M7)/0.055</f>
        <v>0</v>
      </c>
      <c r="I43" s="31"/>
      <c r="J43" s="16">
        <f>H43*I43</f>
        <v>0</v>
      </c>
      <c r="K43" s="22">
        <f t="shared" si="2"/>
        <v>0</v>
      </c>
      <c r="L43" s="138">
        <f t="shared" si="4"/>
        <v>0</v>
      </c>
      <c r="M43" s="139"/>
    </row>
    <row r="44" spans="1:13" ht="15" customHeight="1">
      <c r="A44" s="136" t="s">
        <v>50</v>
      </c>
      <c r="B44" s="137"/>
      <c r="C44" s="10">
        <v>1E-3</v>
      </c>
      <c r="D44" s="28">
        <f>C44*L7</f>
        <v>1E-3</v>
      </c>
      <c r="E44" s="29">
        <v>16</v>
      </c>
      <c r="F44" s="29">
        <f>D44*E44</f>
        <v>1.6E-2</v>
      </c>
      <c r="G44" s="102">
        <v>1E-3</v>
      </c>
      <c r="H44" s="15">
        <f>G44*M7</f>
        <v>1E-3</v>
      </c>
      <c r="I44" s="31">
        <v>16</v>
      </c>
      <c r="J44" s="16">
        <f>H44*I44</f>
        <v>1.6E-2</v>
      </c>
      <c r="K44" s="37">
        <f>D44+H44</f>
        <v>2E-3</v>
      </c>
      <c r="L44" s="207">
        <f t="shared" si="4"/>
        <v>3.2000000000000001E-2</v>
      </c>
      <c r="M44" s="208"/>
    </row>
    <row r="45" spans="1:13" ht="15" hidden="1" customHeight="1">
      <c r="A45" s="197"/>
      <c r="B45" s="137"/>
      <c r="C45" s="28"/>
      <c r="D45" s="10">
        <f>C45*L7</f>
        <v>0</v>
      </c>
      <c r="E45" s="11"/>
      <c r="F45" s="11">
        <f>D45*E45</f>
        <v>0</v>
      </c>
      <c r="G45" s="39"/>
      <c r="H45" s="15">
        <f>G45*M7</f>
        <v>0</v>
      </c>
      <c r="I45" s="31"/>
      <c r="J45" s="16">
        <f>H45*I45</f>
        <v>0</v>
      </c>
      <c r="K45" s="22">
        <f>D45+H45</f>
        <v>0</v>
      </c>
      <c r="L45" s="138">
        <f t="shared" si="4"/>
        <v>0</v>
      </c>
      <c r="M45" s="139"/>
    </row>
    <row r="46" spans="1:13">
      <c r="A46" s="136"/>
      <c r="B46" s="137"/>
      <c r="C46" s="10"/>
      <c r="D46" s="10"/>
      <c r="E46" s="11"/>
      <c r="F46" s="11"/>
      <c r="G46" s="39"/>
      <c r="H46" s="15"/>
      <c r="I46" s="31"/>
      <c r="J46" s="16"/>
      <c r="K46" s="22"/>
      <c r="L46" s="138"/>
      <c r="M46" s="139"/>
    </row>
    <row r="47" spans="1:13" ht="15" customHeight="1">
      <c r="A47" s="136" t="s">
        <v>134</v>
      </c>
      <c r="B47" s="137"/>
      <c r="C47" s="10">
        <v>0.123</v>
      </c>
      <c r="D47" s="28">
        <f>C47*L7</f>
        <v>0.123</v>
      </c>
      <c r="E47" s="29">
        <v>145</v>
      </c>
      <c r="F47" s="29">
        <f t="shared" ref="F47:F53" si="5">D47*E47</f>
        <v>17.835000000000001</v>
      </c>
      <c r="G47" s="39">
        <v>0.13700000000000001</v>
      </c>
      <c r="H47" s="15">
        <f>G47*M7</f>
        <v>0.13700000000000001</v>
      </c>
      <c r="I47" s="31">
        <v>145</v>
      </c>
      <c r="J47" s="16">
        <f t="shared" ref="J47:J53" si="6">H47*I47</f>
        <v>19.865000000000002</v>
      </c>
      <c r="K47" s="37">
        <f t="shared" ref="K47:K53" si="7">D47+H47</f>
        <v>0.26</v>
      </c>
      <c r="L47" s="207">
        <f t="shared" ref="L47:L52" si="8">F47+J47</f>
        <v>37.700000000000003</v>
      </c>
      <c r="M47" s="208"/>
    </row>
    <row r="48" spans="1:13" ht="15" customHeight="1">
      <c r="A48" s="136" t="s">
        <v>64</v>
      </c>
      <c r="B48" s="137"/>
      <c r="C48" s="28">
        <v>1.6299999999999999E-2</v>
      </c>
      <c r="D48" s="10">
        <f>C48*L7</f>
        <v>1.6299999999999999E-2</v>
      </c>
      <c r="E48" s="11">
        <v>66</v>
      </c>
      <c r="F48" s="11">
        <f t="shared" si="5"/>
        <v>1.0757999999999999</v>
      </c>
      <c r="G48" s="39">
        <v>1.7999999999999999E-2</v>
      </c>
      <c r="H48" s="15">
        <f>G48*M7</f>
        <v>1.7999999999999999E-2</v>
      </c>
      <c r="I48" s="31">
        <v>66</v>
      </c>
      <c r="J48" s="16">
        <f t="shared" si="6"/>
        <v>1.1879999999999999</v>
      </c>
      <c r="K48" s="22">
        <f t="shared" si="7"/>
        <v>3.4299999999999997E-2</v>
      </c>
      <c r="L48" s="138">
        <f t="shared" si="8"/>
        <v>2.2637999999999998</v>
      </c>
      <c r="M48" s="139"/>
    </row>
    <row r="49" spans="1:13" ht="15" customHeight="1">
      <c r="A49" s="136" t="s">
        <v>28</v>
      </c>
      <c r="B49" s="137"/>
      <c r="C49" s="10">
        <v>2.3400000000000001E-2</v>
      </c>
      <c r="D49" s="28">
        <f>C49*L7</f>
        <v>2.3400000000000001E-2</v>
      </c>
      <c r="E49" s="29">
        <v>56.86</v>
      </c>
      <c r="F49" s="29">
        <f t="shared" si="5"/>
        <v>1.330524</v>
      </c>
      <c r="G49" s="39">
        <v>2.5999999999999999E-2</v>
      </c>
      <c r="H49" s="15">
        <f>G49*M7</f>
        <v>2.5999999999999999E-2</v>
      </c>
      <c r="I49" s="31">
        <v>56.86</v>
      </c>
      <c r="J49" s="16">
        <f t="shared" si="6"/>
        <v>1.4783599999999999</v>
      </c>
      <c r="K49" s="37">
        <f t="shared" si="7"/>
        <v>4.9399999999999999E-2</v>
      </c>
      <c r="L49" s="207">
        <f t="shared" si="8"/>
        <v>2.8088839999999999</v>
      </c>
      <c r="M49" s="208"/>
    </row>
    <row r="50" spans="1:13" ht="15" customHeight="1">
      <c r="A50" s="136" t="s">
        <v>55</v>
      </c>
      <c r="B50" s="137"/>
      <c r="C50" s="28">
        <v>8.9999999999999993E-3</v>
      </c>
      <c r="D50" s="10">
        <f>C50*L7</f>
        <v>8.9999999999999993E-3</v>
      </c>
      <c r="E50" s="11">
        <v>106</v>
      </c>
      <c r="F50" s="11">
        <f t="shared" si="5"/>
        <v>0.95399999999999996</v>
      </c>
      <c r="G50" s="39">
        <v>0.01</v>
      </c>
      <c r="H50" s="15">
        <f>G50*M7</f>
        <v>0.01</v>
      </c>
      <c r="I50" s="31">
        <v>106</v>
      </c>
      <c r="J50" s="16">
        <f t="shared" si="6"/>
        <v>1.06</v>
      </c>
      <c r="K50" s="22">
        <f t="shared" si="7"/>
        <v>1.9E-2</v>
      </c>
      <c r="L50" s="138">
        <f t="shared" si="8"/>
        <v>2.0140000000000002</v>
      </c>
      <c r="M50" s="139"/>
    </row>
    <row r="51" spans="1:13" ht="15" hidden="1" customHeight="1">
      <c r="A51" s="136"/>
      <c r="B51" s="137"/>
      <c r="C51" s="10"/>
      <c r="D51" s="28">
        <f>C51*L7</f>
        <v>0</v>
      </c>
      <c r="E51" s="29"/>
      <c r="F51" s="29">
        <f t="shared" si="5"/>
        <v>0</v>
      </c>
      <c r="G51" s="39"/>
      <c r="H51" s="15">
        <f>G51*M7</f>
        <v>0</v>
      </c>
      <c r="I51" s="31"/>
      <c r="J51" s="16">
        <f t="shared" si="6"/>
        <v>0</v>
      </c>
      <c r="K51" s="37">
        <f t="shared" si="7"/>
        <v>0</v>
      </c>
      <c r="L51" s="207">
        <f t="shared" si="8"/>
        <v>0</v>
      </c>
      <c r="M51" s="208"/>
    </row>
    <row r="52" spans="1:13" ht="15" customHeight="1">
      <c r="A52" s="136" t="s">
        <v>40</v>
      </c>
      <c r="B52" s="137"/>
      <c r="C52" s="28">
        <v>7.1999999999999998E-3</v>
      </c>
      <c r="D52" s="10">
        <f>C52*L7</f>
        <v>7.1999999999999998E-3</v>
      </c>
      <c r="E52" s="11">
        <v>127</v>
      </c>
      <c r="F52" s="11">
        <f t="shared" si="5"/>
        <v>0.91439999999999999</v>
      </c>
      <c r="G52" s="39">
        <v>8.0000000000000002E-3</v>
      </c>
      <c r="H52" s="15">
        <f>G52*M7</f>
        <v>8.0000000000000002E-3</v>
      </c>
      <c r="I52" s="31">
        <v>127</v>
      </c>
      <c r="J52" s="16">
        <f t="shared" si="6"/>
        <v>1.016</v>
      </c>
      <c r="K52" s="22">
        <f t="shared" si="7"/>
        <v>1.52E-2</v>
      </c>
      <c r="L52" s="138">
        <f t="shared" si="8"/>
        <v>1.9304000000000001</v>
      </c>
      <c r="M52" s="139"/>
    </row>
    <row r="53" spans="1:13" ht="15" customHeight="1">
      <c r="A53" s="136" t="s">
        <v>50</v>
      </c>
      <c r="B53" s="137"/>
      <c r="C53" s="28">
        <v>8.9999999999999998E-4</v>
      </c>
      <c r="D53" s="10">
        <f>C53*L7</f>
        <v>8.9999999999999998E-4</v>
      </c>
      <c r="E53" s="11">
        <v>16</v>
      </c>
      <c r="F53" s="11">
        <f t="shared" si="5"/>
        <v>1.44E-2</v>
      </c>
      <c r="G53" s="39">
        <v>1E-3</v>
      </c>
      <c r="H53" s="15">
        <f>G53*M7</f>
        <v>1E-3</v>
      </c>
      <c r="I53" s="31">
        <v>16</v>
      </c>
      <c r="J53" s="16">
        <f t="shared" si="6"/>
        <v>1.6E-2</v>
      </c>
      <c r="K53" s="22">
        <f t="shared" si="7"/>
        <v>1.9E-3</v>
      </c>
      <c r="L53" s="138">
        <f>F53+J53</f>
        <v>3.04E-2</v>
      </c>
      <c r="M53" s="139"/>
    </row>
    <row r="54" spans="1:13">
      <c r="A54" s="136"/>
      <c r="B54" s="137"/>
      <c r="C54" s="10"/>
      <c r="D54" s="10"/>
      <c r="E54" s="11"/>
      <c r="F54" s="11"/>
      <c r="G54" s="39"/>
      <c r="H54" s="15"/>
      <c r="I54" s="31"/>
      <c r="J54" s="16"/>
      <c r="K54" s="22"/>
      <c r="L54" s="23"/>
      <c r="M54" s="36"/>
    </row>
    <row r="55" spans="1:13">
      <c r="A55" s="136" t="s">
        <v>19</v>
      </c>
      <c r="B55" s="137"/>
      <c r="C55" s="10">
        <v>2.5999999999999999E-3</v>
      </c>
      <c r="D55" s="10">
        <f>C55*L7</f>
        <v>2.5999999999999999E-3</v>
      </c>
      <c r="E55" s="11">
        <v>820</v>
      </c>
      <c r="F55" s="11">
        <f t="shared" ref="F55:F60" si="9">D55*E55</f>
        <v>2.1320000000000001</v>
      </c>
      <c r="G55" s="35">
        <v>2.5999999999999999E-3</v>
      </c>
      <c r="H55" s="34">
        <f>G55*M7</f>
        <v>2.5999999999999999E-3</v>
      </c>
      <c r="I55" s="32">
        <v>820</v>
      </c>
      <c r="J55" s="16">
        <f t="shared" ref="J55:J61" si="10">H55*I55</f>
        <v>2.1320000000000001</v>
      </c>
      <c r="K55" s="22">
        <f t="shared" ref="K55:K61" si="11">D55+H55</f>
        <v>5.1999999999999998E-3</v>
      </c>
      <c r="L55" s="138">
        <f t="shared" ref="L55:L61" si="12">F55+J55</f>
        <v>4.2640000000000002</v>
      </c>
      <c r="M55" s="139"/>
    </row>
    <row r="56" spans="1:13">
      <c r="A56" s="136" t="s">
        <v>24</v>
      </c>
      <c r="B56" s="137"/>
      <c r="C56" s="10">
        <v>2E-3</v>
      </c>
      <c r="D56" s="10">
        <f>C56*L7</f>
        <v>2E-3</v>
      </c>
      <c r="E56" s="11">
        <v>42</v>
      </c>
      <c r="F56" s="11">
        <f t="shared" si="9"/>
        <v>8.4000000000000005E-2</v>
      </c>
      <c r="G56" s="35">
        <v>2E-3</v>
      </c>
      <c r="H56" s="34">
        <f>G56*M7</f>
        <v>2E-3</v>
      </c>
      <c r="I56" s="32">
        <v>42</v>
      </c>
      <c r="J56" s="16">
        <f t="shared" si="10"/>
        <v>8.4000000000000005E-2</v>
      </c>
      <c r="K56" s="22">
        <f t="shared" si="11"/>
        <v>4.0000000000000001E-3</v>
      </c>
      <c r="L56" s="138">
        <f t="shared" si="12"/>
        <v>0.16800000000000001</v>
      </c>
      <c r="M56" s="139"/>
    </row>
    <row r="57" spans="1:13">
      <c r="A57" s="136" t="s">
        <v>35</v>
      </c>
      <c r="B57" s="137"/>
      <c r="C57" s="10">
        <v>3.0000000000000001E-3</v>
      </c>
      <c r="D57" s="10">
        <f>C57*L7</f>
        <v>3.0000000000000001E-3</v>
      </c>
      <c r="E57" s="11">
        <v>46</v>
      </c>
      <c r="F57" s="11">
        <f t="shared" si="9"/>
        <v>0.13800000000000001</v>
      </c>
      <c r="G57" s="35">
        <v>3.0000000000000001E-3</v>
      </c>
      <c r="H57" s="34">
        <f>G57*M7</f>
        <v>3.0000000000000001E-3</v>
      </c>
      <c r="I57" s="32">
        <v>46</v>
      </c>
      <c r="J57" s="16">
        <f t="shared" si="10"/>
        <v>0.13800000000000001</v>
      </c>
      <c r="K57" s="22">
        <f t="shared" si="11"/>
        <v>6.0000000000000001E-3</v>
      </c>
      <c r="L57" s="138">
        <f t="shared" si="12"/>
        <v>0.27600000000000002</v>
      </c>
      <c r="M57" s="139"/>
    </row>
    <row r="58" spans="1:13">
      <c r="A58" s="136" t="s">
        <v>36</v>
      </c>
      <c r="B58" s="137"/>
      <c r="C58" s="10">
        <v>1E-3</v>
      </c>
      <c r="D58" s="10">
        <f>C58*L7</f>
        <v>1E-3</v>
      </c>
      <c r="E58" s="11">
        <v>26</v>
      </c>
      <c r="F58" s="11">
        <f t="shared" si="9"/>
        <v>2.6000000000000002E-2</v>
      </c>
      <c r="G58" s="35">
        <v>1E-3</v>
      </c>
      <c r="H58" s="34">
        <f>G58*M7</f>
        <v>1E-3</v>
      </c>
      <c r="I58" s="32">
        <v>26</v>
      </c>
      <c r="J58" s="16">
        <f t="shared" si="10"/>
        <v>2.6000000000000002E-2</v>
      </c>
      <c r="K58" s="22">
        <f t="shared" si="11"/>
        <v>2E-3</v>
      </c>
      <c r="L58" s="138">
        <f t="shared" si="12"/>
        <v>5.2000000000000005E-2</v>
      </c>
      <c r="M58" s="139"/>
    </row>
    <row r="59" spans="1:13">
      <c r="A59" s="136" t="s">
        <v>30</v>
      </c>
      <c r="B59" s="137"/>
      <c r="C59" s="10">
        <v>4.0000000000000002E-4</v>
      </c>
      <c r="D59" s="10">
        <f>C59*L7</f>
        <v>4.0000000000000002E-4</v>
      </c>
      <c r="E59" s="11">
        <v>88</v>
      </c>
      <c r="F59" s="11">
        <f t="shared" si="9"/>
        <v>3.5200000000000002E-2</v>
      </c>
      <c r="G59" s="35">
        <v>4.0000000000000002E-4</v>
      </c>
      <c r="H59" s="34">
        <f>G59*M7</f>
        <v>4.0000000000000002E-4</v>
      </c>
      <c r="I59" s="32">
        <v>88</v>
      </c>
      <c r="J59" s="16">
        <f t="shared" si="10"/>
        <v>3.5200000000000002E-2</v>
      </c>
      <c r="K59" s="22">
        <f t="shared" si="11"/>
        <v>8.0000000000000004E-4</v>
      </c>
      <c r="L59" s="138">
        <f t="shared" si="12"/>
        <v>7.0400000000000004E-2</v>
      </c>
      <c r="M59" s="139"/>
    </row>
    <row r="60" spans="1:13">
      <c r="A60" s="136" t="s">
        <v>37</v>
      </c>
      <c r="B60" s="137"/>
      <c r="C60" s="10">
        <v>4.0000000000000001E-3</v>
      </c>
      <c r="D60" s="10">
        <f>C60*L7</f>
        <v>4.0000000000000001E-3</v>
      </c>
      <c r="E60" s="11">
        <v>242</v>
      </c>
      <c r="F60" s="11">
        <f t="shared" si="9"/>
        <v>0.96799999999999997</v>
      </c>
      <c r="G60" s="35">
        <v>4.0000000000000001E-3</v>
      </c>
      <c r="H60" s="34">
        <f>G60*M7</f>
        <v>4.0000000000000001E-3</v>
      </c>
      <c r="I60" s="32">
        <v>242</v>
      </c>
      <c r="J60" s="16">
        <f t="shared" si="10"/>
        <v>0.96799999999999997</v>
      </c>
      <c r="K60" s="22">
        <f t="shared" si="11"/>
        <v>8.0000000000000002E-3</v>
      </c>
      <c r="L60" s="138">
        <f t="shared" si="12"/>
        <v>1.9359999999999999</v>
      </c>
      <c r="M60" s="139"/>
    </row>
    <row r="61" spans="1:13">
      <c r="A61" s="136" t="s">
        <v>50</v>
      </c>
      <c r="B61" s="137"/>
      <c r="C61" s="10">
        <v>5.9999999999999995E-4</v>
      </c>
      <c r="D61" s="10">
        <f>C61*L7</f>
        <v>5.9999999999999995E-4</v>
      </c>
      <c r="E61" s="11">
        <v>16</v>
      </c>
      <c r="F61" s="11">
        <f>D61*E61</f>
        <v>9.5999999999999992E-3</v>
      </c>
      <c r="G61" s="35">
        <v>5.9999999999999995E-4</v>
      </c>
      <c r="H61" s="34">
        <f>G61*M7</f>
        <v>5.9999999999999995E-4</v>
      </c>
      <c r="I61" s="32">
        <v>16</v>
      </c>
      <c r="J61" s="16">
        <f t="shared" si="10"/>
        <v>9.5999999999999992E-3</v>
      </c>
      <c r="K61" s="22">
        <f t="shared" si="11"/>
        <v>1.1999999999999999E-3</v>
      </c>
      <c r="L61" s="138">
        <f t="shared" si="12"/>
        <v>1.9199999999999998E-2</v>
      </c>
      <c r="M61" s="139"/>
    </row>
    <row r="62" spans="1:13">
      <c r="A62" s="177"/>
      <c r="B62" s="205"/>
      <c r="C62" s="10"/>
      <c r="D62" s="10"/>
      <c r="E62" s="11"/>
      <c r="F62" s="11"/>
      <c r="G62" s="35"/>
      <c r="H62" s="34"/>
      <c r="I62" s="32"/>
      <c r="J62" s="16"/>
      <c r="K62" s="22"/>
      <c r="L62" s="23"/>
      <c r="M62" s="36"/>
    </row>
    <row r="63" spans="1:13" ht="15" customHeight="1">
      <c r="A63" s="177" t="s">
        <v>27</v>
      </c>
      <c r="B63" s="205"/>
      <c r="C63" s="10">
        <v>0.20699999999999999</v>
      </c>
      <c r="D63" s="10">
        <f>C63*L7</f>
        <v>0.20699999999999999</v>
      </c>
      <c r="E63" s="11">
        <v>22</v>
      </c>
      <c r="F63" s="11">
        <f t="shared" ref="F63:F70" si="13">D63*E63</f>
        <v>4.5539999999999994</v>
      </c>
      <c r="G63" s="38">
        <v>0.248</v>
      </c>
      <c r="H63" s="34">
        <f>G63*M7</f>
        <v>0.248</v>
      </c>
      <c r="I63" s="32">
        <v>22</v>
      </c>
      <c r="J63" s="16">
        <f t="shared" ref="J63:J70" si="14">H63*I63</f>
        <v>5.4559999999999995</v>
      </c>
      <c r="K63" s="22">
        <f t="shared" ref="K63:K70" si="15">D63+H63</f>
        <v>0.45499999999999996</v>
      </c>
      <c r="L63" s="138">
        <f t="shared" ref="L63:L70" si="16">F63+J63</f>
        <v>10.009999999999998</v>
      </c>
      <c r="M63" s="139"/>
    </row>
    <row r="64" spans="1:13" ht="15" customHeight="1">
      <c r="A64" s="177" t="s">
        <v>19</v>
      </c>
      <c r="B64" s="205"/>
      <c r="C64" s="10">
        <v>3.0000000000000001E-3</v>
      </c>
      <c r="D64" s="10">
        <f>C64*L7</f>
        <v>3.0000000000000001E-3</v>
      </c>
      <c r="E64" s="11">
        <v>820</v>
      </c>
      <c r="F64" s="11">
        <f t="shared" si="13"/>
        <v>2.46</v>
      </c>
      <c r="G64" s="38">
        <v>3.5999999999999999E-3</v>
      </c>
      <c r="H64" s="34">
        <f>G64*M7</f>
        <v>3.5999999999999999E-3</v>
      </c>
      <c r="I64" s="32">
        <v>820</v>
      </c>
      <c r="J64" s="16">
        <f t="shared" si="14"/>
        <v>2.952</v>
      </c>
      <c r="K64" s="22">
        <f t="shared" si="15"/>
        <v>6.6E-3</v>
      </c>
      <c r="L64" s="138">
        <f t="shared" si="16"/>
        <v>5.4119999999999999</v>
      </c>
      <c r="M64" s="139"/>
    </row>
    <row r="65" spans="1:13" ht="15" hidden="1" customHeight="1">
      <c r="A65" s="136"/>
      <c r="B65" s="137"/>
      <c r="C65" s="10"/>
      <c r="D65" s="10">
        <f>C65*L7</f>
        <v>0</v>
      </c>
      <c r="E65" s="11"/>
      <c r="F65" s="11">
        <f t="shared" si="13"/>
        <v>0</v>
      </c>
      <c r="G65" s="39"/>
      <c r="H65" s="34">
        <f>G65*M7</f>
        <v>0</v>
      </c>
      <c r="I65" s="32"/>
      <c r="J65" s="16">
        <f t="shared" si="14"/>
        <v>0</v>
      </c>
      <c r="K65" s="22">
        <f t="shared" si="15"/>
        <v>0</v>
      </c>
      <c r="L65" s="138">
        <f t="shared" si="16"/>
        <v>0</v>
      </c>
      <c r="M65" s="139"/>
    </row>
    <row r="66" spans="1:13" ht="15" hidden="1" customHeight="1">
      <c r="A66" s="136"/>
      <c r="B66" s="137"/>
      <c r="C66" s="10"/>
      <c r="D66" s="10">
        <f>C66*L7</f>
        <v>0</v>
      </c>
      <c r="E66" s="11"/>
      <c r="F66" s="11">
        <f t="shared" si="13"/>
        <v>0</v>
      </c>
      <c r="G66" s="39"/>
      <c r="H66" s="34">
        <f>G66*M7</f>
        <v>0</v>
      </c>
      <c r="I66" s="32"/>
      <c r="J66" s="16">
        <f t="shared" si="14"/>
        <v>0</v>
      </c>
      <c r="K66" s="22">
        <f t="shared" si="15"/>
        <v>0</v>
      </c>
      <c r="L66" s="138">
        <f t="shared" si="16"/>
        <v>0</v>
      </c>
      <c r="M66" s="139"/>
    </row>
    <row r="67" spans="1:13" ht="15" hidden="1" customHeight="1">
      <c r="A67" s="136"/>
      <c r="B67" s="137"/>
      <c r="C67" s="10"/>
      <c r="D67" s="10">
        <f>C67*L7</f>
        <v>0</v>
      </c>
      <c r="E67" s="11"/>
      <c r="F67" s="11">
        <f t="shared" si="13"/>
        <v>0</v>
      </c>
      <c r="G67" s="39"/>
      <c r="H67" s="34">
        <f>G67*M7</f>
        <v>0</v>
      </c>
      <c r="I67" s="32"/>
      <c r="J67" s="16">
        <f t="shared" si="14"/>
        <v>0</v>
      </c>
      <c r="K67" s="22">
        <f t="shared" si="15"/>
        <v>0</v>
      </c>
      <c r="L67" s="138">
        <f t="shared" si="16"/>
        <v>0</v>
      </c>
      <c r="M67" s="139"/>
    </row>
    <row r="68" spans="1:13" ht="15" hidden="1" customHeight="1">
      <c r="A68" s="136"/>
      <c r="B68" s="137"/>
      <c r="C68" s="10"/>
      <c r="D68" s="10">
        <f>C68*L7</f>
        <v>0</v>
      </c>
      <c r="E68" s="11"/>
      <c r="F68" s="11">
        <f t="shared" si="13"/>
        <v>0</v>
      </c>
      <c r="G68" s="39"/>
      <c r="H68" s="34">
        <f>G68*M7</f>
        <v>0</v>
      </c>
      <c r="I68" s="32"/>
      <c r="J68" s="16">
        <f t="shared" si="14"/>
        <v>0</v>
      </c>
      <c r="K68" s="22">
        <f t="shared" si="15"/>
        <v>0</v>
      </c>
      <c r="L68" s="138">
        <f t="shared" si="16"/>
        <v>0</v>
      </c>
      <c r="M68" s="139"/>
    </row>
    <row r="69" spans="1:13" ht="15" hidden="1" customHeight="1">
      <c r="A69" s="136"/>
      <c r="B69" s="137"/>
      <c r="C69" s="10"/>
      <c r="D69" s="10">
        <f>C69*L7</f>
        <v>0</v>
      </c>
      <c r="E69" s="11"/>
      <c r="F69" s="11">
        <f t="shared" si="13"/>
        <v>0</v>
      </c>
      <c r="G69" s="39"/>
      <c r="H69" s="34">
        <f>G69*M7</f>
        <v>0</v>
      </c>
      <c r="I69" s="32"/>
      <c r="J69" s="16">
        <f t="shared" si="14"/>
        <v>0</v>
      </c>
      <c r="K69" s="22">
        <f t="shared" si="15"/>
        <v>0</v>
      </c>
      <c r="L69" s="138">
        <f t="shared" si="16"/>
        <v>0</v>
      </c>
      <c r="M69" s="139"/>
    </row>
    <row r="70" spans="1:13" ht="15" customHeight="1">
      <c r="A70" s="177" t="s">
        <v>50</v>
      </c>
      <c r="B70" s="205"/>
      <c r="C70" s="10">
        <v>1E-3</v>
      </c>
      <c r="D70" s="10">
        <f>C70*L7</f>
        <v>1E-3</v>
      </c>
      <c r="E70" s="11">
        <v>16</v>
      </c>
      <c r="F70" s="11">
        <f t="shared" si="13"/>
        <v>1.6E-2</v>
      </c>
      <c r="G70" s="38">
        <v>1E-3</v>
      </c>
      <c r="H70" s="34">
        <f>G70*M7</f>
        <v>1E-3</v>
      </c>
      <c r="I70" s="32">
        <v>16</v>
      </c>
      <c r="J70" s="16">
        <f t="shared" si="14"/>
        <v>1.6E-2</v>
      </c>
      <c r="K70" s="22">
        <f t="shared" si="15"/>
        <v>2E-3</v>
      </c>
      <c r="L70" s="138">
        <f t="shared" si="16"/>
        <v>3.2000000000000001E-2</v>
      </c>
      <c r="M70" s="139"/>
    </row>
    <row r="71" spans="1:13">
      <c r="A71" s="136"/>
      <c r="B71" s="137"/>
      <c r="C71" s="10"/>
      <c r="D71" s="10"/>
      <c r="E71" s="11"/>
      <c r="F71" s="11"/>
      <c r="G71" s="35"/>
      <c r="H71" s="34"/>
      <c r="I71" s="32"/>
      <c r="J71" s="16"/>
      <c r="K71" s="22"/>
      <c r="L71" s="23"/>
      <c r="M71" s="36"/>
    </row>
    <row r="72" spans="1:13" ht="15" customHeight="1">
      <c r="A72" s="177" t="s">
        <v>69</v>
      </c>
      <c r="B72" s="205"/>
      <c r="C72" s="10">
        <v>0.04</v>
      </c>
      <c r="D72" s="10">
        <f>C72*L7</f>
        <v>0.04</v>
      </c>
      <c r="E72" s="11">
        <v>71</v>
      </c>
      <c r="F72" s="11">
        <f>D72*E72</f>
        <v>2.84</v>
      </c>
      <c r="G72" s="24">
        <v>0.06</v>
      </c>
      <c r="H72" s="34">
        <f>G72*M7</f>
        <v>0.06</v>
      </c>
      <c r="I72" s="32">
        <v>71</v>
      </c>
      <c r="J72" s="16">
        <f>H72*I72</f>
        <v>4.26</v>
      </c>
      <c r="K72" s="22">
        <f>D72+H72</f>
        <v>0.1</v>
      </c>
      <c r="L72" s="138">
        <f>F72+J72</f>
        <v>7.1</v>
      </c>
      <c r="M72" s="244"/>
    </row>
    <row r="73" spans="1:13" ht="15" customHeight="1">
      <c r="A73" s="177"/>
      <c r="B73" s="205"/>
      <c r="C73" s="10"/>
      <c r="D73" s="10"/>
      <c r="E73" s="11"/>
      <c r="F73" s="11"/>
      <c r="G73" s="24"/>
      <c r="H73" s="34"/>
      <c r="I73" s="32"/>
      <c r="J73" s="16"/>
      <c r="K73" s="22"/>
      <c r="L73" s="138"/>
      <c r="M73" s="244"/>
    </row>
    <row r="74" spans="1:13" ht="15" customHeight="1">
      <c r="A74" s="177" t="s">
        <v>88</v>
      </c>
      <c r="B74" s="205"/>
      <c r="C74" s="10">
        <v>0.04</v>
      </c>
      <c r="D74" s="10">
        <f>C74*L7</f>
        <v>0.04</v>
      </c>
      <c r="E74" s="11">
        <v>66</v>
      </c>
      <c r="F74" s="11">
        <f>D74*E74</f>
        <v>2.64</v>
      </c>
      <c r="G74" s="24">
        <v>0.03</v>
      </c>
      <c r="H74" s="34">
        <f>G74*M7</f>
        <v>0.03</v>
      </c>
      <c r="I74" s="32">
        <v>66</v>
      </c>
      <c r="J74" s="16">
        <f>H74*I74</f>
        <v>1.98</v>
      </c>
      <c r="K74" s="22">
        <f>D74+H74</f>
        <v>7.0000000000000007E-2</v>
      </c>
      <c r="L74" s="138">
        <f>F74+J74</f>
        <v>4.62</v>
      </c>
      <c r="M74" s="244"/>
    </row>
    <row r="75" spans="1:13" ht="15" customHeight="1">
      <c r="A75" s="177"/>
      <c r="B75" s="205"/>
      <c r="C75" s="10"/>
      <c r="D75" s="10"/>
      <c r="E75" s="11"/>
      <c r="F75" s="11"/>
      <c r="G75" s="24"/>
      <c r="H75" s="34"/>
      <c r="I75" s="32"/>
      <c r="J75" s="16"/>
      <c r="K75" s="22"/>
      <c r="L75" s="23"/>
      <c r="M75" s="113"/>
    </row>
    <row r="76" spans="1:13">
      <c r="A76" s="136" t="s">
        <v>89</v>
      </c>
      <c r="B76" s="137"/>
      <c r="C76" s="10">
        <v>0.02</v>
      </c>
      <c r="D76" s="10">
        <f>C76*L7</f>
        <v>0.02</v>
      </c>
      <c r="E76" s="11">
        <v>270</v>
      </c>
      <c r="F76" s="11">
        <f>D76*E76</f>
        <v>5.4</v>
      </c>
      <c r="G76" s="120">
        <v>0.02</v>
      </c>
      <c r="H76" s="15">
        <f>G76*M7</f>
        <v>0.02</v>
      </c>
      <c r="I76" s="31">
        <v>270</v>
      </c>
      <c r="J76" s="16">
        <f>H76*I76</f>
        <v>5.4</v>
      </c>
      <c r="K76" s="22">
        <f>D76+H76</f>
        <v>0.04</v>
      </c>
      <c r="L76" s="138">
        <f>F76+J76</f>
        <v>10.8</v>
      </c>
      <c r="M76" s="139"/>
    </row>
    <row r="77" spans="1:13">
      <c r="A77" s="136" t="s">
        <v>30</v>
      </c>
      <c r="B77" s="137"/>
      <c r="C77" s="10">
        <v>0.02</v>
      </c>
      <c r="D77" s="10">
        <f>C77*L7</f>
        <v>0.02</v>
      </c>
      <c r="E77" s="11">
        <v>88</v>
      </c>
      <c r="F77" s="11">
        <f>D77*E77</f>
        <v>1.76</v>
      </c>
      <c r="G77" s="15">
        <v>0.02</v>
      </c>
      <c r="H77" s="15">
        <f>G77*M7</f>
        <v>0.02</v>
      </c>
      <c r="I77" s="31">
        <v>88</v>
      </c>
      <c r="J77" s="16">
        <f>H77*I77</f>
        <v>1.76</v>
      </c>
      <c r="K77" s="22">
        <f>D77+H77</f>
        <v>0.04</v>
      </c>
      <c r="L77" s="138">
        <f>F77+J77</f>
        <v>3.52</v>
      </c>
      <c r="M77" s="139"/>
    </row>
    <row r="78" spans="1:13">
      <c r="A78" s="256"/>
      <c r="B78" s="257"/>
      <c r="C78" s="114"/>
      <c r="D78" s="28">
        <f>C78*L7</f>
        <v>0</v>
      </c>
      <c r="E78" s="115"/>
      <c r="F78" s="29">
        <f>D78*E78</f>
        <v>0</v>
      </c>
      <c r="G78" s="15"/>
      <c r="H78" s="15">
        <f>G78*M7</f>
        <v>0</v>
      </c>
      <c r="I78" s="31"/>
      <c r="J78" s="16">
        <f>H78*I78</f>
        <v>0</v>
      </c>
      <c r="K78" s="22">
        <f>D78+H78</f>
        <v>0</v>
      </c>
      <c r="L78" s="138">
        <f>F78+J78</f>
        <v>0</v>
      </c>
      <c r="M78" s="139"/>
    </row>
    <row r="79" spans="1:13">
      <c r="A79" s="153" t="s">
        <v>3</v>
      </c>
      <c r="B79" s="154"/>
      <c r="C79" s="12"/>
      <c r="D79" s="13"/>
      <c r="E79" s="13"/>
      <c r="F79" s="13">
        <f>SUM(F28:F78)</f>
        <v>85.32552400000003</v>
      </c>
      <c r="G79" s="18"/>
      <c r="H79" s="18"/>
      <c r="I79" s="19"/>
      <c r="J79" s="20">
        <f>SUM(J28:J78)</f>
        <v>102.16076000000005</v>
      </c>
      <c r="K79" s="22">
        <f>D79+H79</f>
        <v>0</v>
      </c>
      <c r="L79" s="160">
        <f>SUM(L28:L78)</f>
        <v>187.48628400000007</v>
      </c>
      <c r="M79" s="161"/>
    </row>
    <row r="80" spans="1:13">
      <c r="A80" s="4"/>
      <c r="B80" s="4"/>
      <c r="C80" s="4"/>
      <c r="D80" s="4"/>
      <c r="E80" s="4"/>
      <c r="F80" s="4"/>
      <c r="G80" s="2"/>
      <c r="H80" s="2"/>
      <c r="I80" s="2"/>
      <c r="J80" s="2"/>
      <c r="K80" s="2"/>
      <c r="L80" s="2"/>
      <c r="M80" s="2"/>
    </row>
    <row r="83" spans="6:10">
      <c r="F83" s="70">
        <f>'1 день'!F61+'2 день'!F61+'3 день'!F69+'4 день'!F66+'5 день'!F73+'6 день'!F59+'7 день'!F58+'8 день'!F75+'9 день'!F56+'10 день'!F79</f>
        <v>917.69484945454565</v>
      </c>
      <c r="J83" s="70">
        <f>'1 день'!J61+'2 день'!J61+'3 день'!J69+'4 день'!J66+'5 день'!J73+'6 день'!J59+'7 день'!J58+'8 день'!J75+'9 день'!J56+'10 день'!J79</f>
        <v>1060.7008072727276</v>
      </c>
    </row>
    <row r="84" spans="6:10">
      <c r="F84">
        <f>F83/10</f>
        <v>91.769484945454565</v>
      </c>
      <c r="J84">
        <f>J83/10</f>
        <v>106.07008072727277</v>
      </c>
    </row>
    <row r="86" spans="6:10">
      <c r="F86" s="70"/>
      <c r="J86" s="70"/>
    </row>
  </sheetData>
  <mergeCells count="131">
    <mergeCell ref="L79:M79"/>
    <mergeCell ref="A79:B79"/>
    <mergeCell ref="L77:M77"/>
    <mergeCell ref="A77:B77"/>
    <mergeCell ref="L78:M78"/>
    <mergeCell ref="A78:B78"/>
    <mergeCell ref="L61:M61"/>
    <mergeCell ref="A69:B69"/>
    <mergeCell ref="A68:B68"/>
    <mergeCell ref="L66:M66"/>
    <mergeCell ref="A62:B62"/>
    <mergeCell ref="L63:M63"/>
    <mergeCell ref="L64:M64"/>
    <mergeCell ref="A64:B64"/>
    <mergeCell ref="L65:M65"/>
    <mergeCell ref="L69:M69"/>
    <mergeCell ref="L67:M67"/>
    <mergeCell ref="A76:B76"/>
    <mergeCell ref="A75:B75"/>
    <mergeCell ref="A72:B72"/>
    <mergeCell ref="A63:B63"/>
    <mergeCell ref="A70:B70"/>
    <mergeCell ref="L76:M76"/>
    <mergeCell ref="L72:M72"/>
    <mergeCell ref="L70:M70"/>
    <mergeCell ref="A71:B71"/>
    <mergeCell ref="A73:B73"/>
    <mergeCell ref="A74:B74"/>
    <mergeCell ref="L73:M73"/>
    <mergeCell ref="L74:M74"/>
    <mergeCell ref="L68:M68"/>
    <mergeCell ref="A61:B61"/>
    <mergeCell ref="A65:B65"/>
    <mergeCell ref="L57:M57"/>
    <mergeCell ref="L58:M58"/>
    <mergeCell ref="L56:M56"/>
    <mergeCell ref="A56:B56"/>
    <mergeCell ref="A60:B60"/>
    <mergeCell ref="A67:B67"/>
    <mergeCell ref="A66:B66"/>
    <mergeCell ref="L36:M36"/>
    <mergeCell ref="L46:M46"/>
    <mergeCell ref="A58:B58"/>
    <mergeCell ref="L60:M60"/>
    <mergeCell ref="L59:M59"/>
    <mergeCell ref="A59:B59"/>
    <mergeCell ref="A55:B55"/>
    <mergeCell ref="A57:B57"/>
    <mergeCell ref="L55:M55"/>
    <mergeCell ref="L37:M37"/>
    <mergeCell ref="L41:M41"/>
    <mergeCell ref="L45:M45"/>
    <mergeCell ref="L40:M40"/>
    <mergeCell ref="L43:M43"/>
    <mergeCell ref="L42:M42"/>
    <mergeCell ref="L39:M39"/>
    <mergeCell ref="L38:M38"/>
    <mergeCell ref="L35:M35"/>
    <mergeCell ref="A54:B54"/>
    <mergeCell ref="A52:B52"/>
    <mergeCell ref="A53:B53"/>
    <mergeCell ref="L47:M47"/>
    <mergeCell ref="A49:B49"/>
    <mergeCell ref="A46:B46"/>
    <mergeCell ref="A47:B47"/>
    <mergeCell ref="L48:M48"/>
    <mergeCell ref="L49:M49"/>
    <mergeCell ref="A51:B51"/>
    <mergeCell ref="A43:B43"/>
    <mergeCell ref="A44:B44"/>
    <mergeCell ref="A40:B40"/>
    <mergeCell ref="A35:B35"/>
    <mergeCell ref="L53:M53"/>
    <mergeCell ref="L52:M52"/>
    <mergeCell ref="L51:M51"/>
    <mergeCell ref="L50:M50"/>
    <mergeCell ref="A37:B37"/>
    <mergeCell ref="A39:B39"/>
    <mergeCell ref="A41:B41"/>
    <mergeCell ref="A38:B38"/>
    <mergeCell ref="L44:M44"/>
    <mergeCell ref="A34:B34"/>
    <mergeCell ref="A42:B42"/>
    <mergeCell ref="A13:B13"/>
    <mergeCell ref="A16:B16"/>
    <mergeCell ref="A14:B14"/>
    <mergeCell ref="A20:B20"/>
    <mergeCell ref="A48:B48"/>
    <mergeCell ref="A50:B50"/>
    <mergeCell ref="A36:B36"/>
    <mergeCell ref="A31:B31"/>
    <mergeCell ref="A45:B45"/>
    <mergeCell ref="A33:B33"/>
    <mergeCell ref="A27:B27"/>
    <mergeCell ref="L33:M33"/>
    <mergeCell ref="L30:M30"/>
    <mergeCell ref="I8:K8"/>
    <mergeCell ref="C8:C9"/>
    <mergeCell ref="E8:G8"/>
    <mergeCell ref="D8:D9"/>
    <mergeCell ref="L24:M24"/>
    <mergeCell ref="L8:M8"/>
    <mergeCell ref="L31:M31"/>
    <mergeCell ref="L29:M29"/>
    <mergeCell ref="L26:M26"/>
    <mergeCell ref="L23:M23"/>
    <mergeCell ref="L25:M25"/>
    <mergeCell ref="L34:M34"/>
    <mergeCell ref="A25:B25"/>
    <mergeCell ref="B2:H2"/>
    <mergeCell ref="B3:H3"/>
    <mergeCell ref="G4:I4"/>
    <mergeCell ref="G5:I5"/>
    <mergeCell ref="L32:M32"/>
    <mergeCell ref="A30:B30"/>
    <mergeCell ref="A24:B24"/>
    <mergeCell ref="A28:B28"/>
    <mergeCell ref="A10:B10"/>
    <mergeCell ref="A8:B9"/>
    <mergeCell ref="A19:B19"/>
    <mergeCell ref="A32:B32"/>
    <mergeCell ref="A18:B18"/>
    <mergeCell ref="A17:B17"/>
    <mergeCell ref="A29:B29"/>
    <mergeCell ref="A15:B15"/>
    <mergeCell ref="A11:B11"/>
    <mergeCell ref="A12:B12"/>
    <mergeCell ref="L28:M28"/>
    <mergeCell ref="A26:B26"/>
    <mergeCell ref="A21:B21"/>
    <mergeCell ref="A23:B23"/>
  </mergeCells>
  <phoneticPr fontId="15" type="noConversion"/>
  <pageMargins left="0.7" right="0.7" top="0.75" bottom="0.75" header="0.3" footer="0.3"/>
  <pageSetup paperSize="9" fitToHeight="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26" sqref="I26"/>
    </sheetView>
  </sheetViews>
  <sheetFormatPr defaultRowHeight="1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3"/>
  <sheetViews>
    <sheetView workbookViewId="0">
      <selection activeCell="G4" sqref="G4:I4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9.4257812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9" t="s">
        <v>2</v>
      </c>
      <c r="B7" s="20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01"/>
      <c r="B8" s="20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>
      <c r="A9" s="178" t="s">
        <v>99</v>
      </c>
      <c r="B9" s="167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>
      <c r="A10" s="178" t="s">
        <v>100</v>
      </c>
      <c r="B10" s="167"/>
      <c r="C10" s="33" t="s">
        <v>95</v>
      </c>
      <c r="D10" s="76" t="s">
        <v>96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hidden="1" customHeight="1">
      <c r="A11" s="178"/>
      <c r="B11" s="167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>
      <c r="A12" s="178" t="s">
        <v>53</v>
      </c>
      <c r="B12" s="167"/>
      <c r="C12" s="33">
        <v>200</v>
      </c>
      <c r="D12" s="76">
        <v>200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>
      <c r="A13" s="178" t="s">
        <v>26</v>
      </c>
      <c r="B13" s="167"/>
      <c r="C13" s="33">
        <v>200</v>
      </c>
      <c r="D13" s="76">
        <v>180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hidden="1" customHeight="1">
      <c r="A14" s="178"/>
      <c r="B14" s="167"/>
      <c r="C14" s="33"/>
      <c r="D14" s="76"/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178" t="s">
        <v>88</v>
      </c>
      <c r="B15" s="167"/>
      <c r="C15" s="33">
        <v>30</v>
      </c>
      <c r="D15" s="76">
        <v>30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>
      <c r="A16" s="193" t="s">
        <v>69</v>
      </c>
      <c r="B16" s="194"/>
      <c r="C16" s="33">
        <v>40</v>
      </c>
      <c r="D16" s="123">
        <v>60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203"/>
      <c r="B17" s="167"/>
      <c r="C17" s="33"/>
      <c r="D17" s="78"/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thickBot="1">
      <c r="A18" s="191"/>
      <c r="B18" s="204"/>
      <c r="C18" s="71"/>
      <c r="D18" s="7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.75" thickBo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90">
      <c r="A20" s="189" t="s">
        <v>8</v>
      </c>
      <c r="B20" s="190"/>
      <c r="C20" s="9" t="s">
        <v>20</v>
      </c>
      <c r="D20" s="9" t="s">
        <v>16</v>
      </c>
      <c r="E20" s="9" t="s">
        <v>6</v>
      </c>
      <c r="F20" s="9" t="s">
        <v>4</v>
      </c>
      <c r="G20" s="14" t="s">
        <v>17</v>
      </c>
      <c r="H20" s="14" t="s">
        <v>18</v>
      </c>
      <c r="I20" s="14" t="s">
        <v>6</v>
      </c>
      <c r="J20" s="14" t="s">
        <v>4</v>
      </c>
      <c r="K20" s="21" t="s">
        <v>5</v>
      </c>
      <c r="L20" s="173" t="s">
        <v>7</v>
      </c>
      <c r="M20" s="174"/>
    </row>
    <row r="21" spans="1:13">
      <c r="A21" s="136"/>
      <c r="B21" s="137"/>
      <c r="C21" s="10"/>
      <c r="D21" s="10"/>
      <c r="E21" s="11"/>
      <c r="F21" s="11"/>
      <c r="G21" s="35"/>
      <c r="H21" s="34"/>
      <c r="I21" s="32"/>
      <c r="J21" s="16"/>
      <c r="K21" s="22">
        <f>D21+H21</f>
        <v>0</v>
      </c>
      <c r="L21" s="138">
        <f>F21+J21</f>
        <v>0</v>
      </c>
      <c r="M21" s="139"/>
    </row>
    <row r="22" spans="1:13">
      <c r="A22" s="136" t="s">
        <v>99</v>
      </c>
      <c r="B22" s="137"/>
      <c r="C22" s="10">
        <v>0.09</v>
      </c>
      <c r="D22" s="10">
        <f>C22*L6</f>
        <v>0.09</v>
      </c>
      <c r="E22" s="11">
        <v>170</v>
      </c>
      <c r="F22" s="11">
        <f t="shared" ref="F22:F27" si="0">D22*E22</f>
        <v>15.299999999999999</v>
      </c>
      <c r="G22" s="35">
        <v>0.15</v>
      </c>
      <c r="H22" s="34">
        <f>G22*M6</f>
        <v>0.15</v>
      </c>
      <c r="I22" s="32">
        <v>170</v>
      </c>
      <c r="J22" s="16">
        <f t="shared" ref="J22:J27" si="1">H22*I22</f>
        <v>25.5</v>
      </c>
      <c r="K22" s="22">
        <f t="shared" ref="K22:K27" si="2">D22+H22</f>
        <v>0.24</v>
      </c>
      <c r="L22" s="138">
        <f t="shared" ref="L22:L27" si="3">F22+J22</f>
        <v>40.799999999999997</v>
      </c>
      <c r="M22" s="139"/>
    </row>
    <row r="23" spans="1:13">
      <c r="A23" s="136"/>
      <c r="B23" s="137"/>
      <c r="C23" s="10"/>
      <c r="D23" s="10">
        <f>C23*L6</f>
        <v>0</v>
      </c>
      <c r="E23" s="11"/>
      <c r="F23" s="11">
        <f t="shared" si="0"/>
        <v>0</v>
      </c>
      <c r="G23" s="35"/>
      <c r="H23" s="34">
        <f>G23*M6</f>
        <v>0</v>
      </c>
      <c r="I23" s="32"/>
      <c r="J23" s="16">
        <f t="shared" si="1"/>
        <v>0</v>
      </c>
      <c r="K23" s="22">
        <f t="shared" si="2"/>
        <v>0</v>
      </c>
      <c r="L23" s="138">
        <f t="shared" si="3"/>
        <v>0</v>
      </c>
      <c r="M23" s="139"/>
    </row>
    <row r="24" spans="1:13">
      <c r="A24" s="136" t="s">
        <v>49</v>
      </c>
      <c r="B24" s="137"/>
      <c r="C24" s="10">
        <v>0.04</v>
      </c>
      <c r="D24" s="10">
        <f>C24*L6</f>
        <v>0.04</v>
      </c>
      <c r="E24" s="11">
        <v>252</v>
      </c>
      <c r="F24" s="11">
        <f t="shared" si="0"/>
        <v>10.08</v>
      </c>
      <c r="G24" s="35">
        <v>4.8000000000000001E-2</v>
      </c>
      <c r="H24" s="34">
        <f>G24*M6</f>
        <v>4.8000000000000001E-2</v>
      </c>
      <c r="I24" s="32">
        <v>252</v>
      </c>
      <c r="J24" s="16">
        <f t="shared" si="1"/>
        <v>12.096</v>
      </c>
      <c r="K24" s="22">
        <f t="shared" si="2"/>
        <v>8.7999999999999995E-2</v>
      </c>
      <c r="L24" s="138">
        <f t="shared" si="3"/>
        <v>22.176000000000002</v>
      </c>
      <c r="M24" s="139"/>
    </row>
    <row r="25" spans="1:13">
      <c r="A25" s="136" t="s">
        <v>57</v>
      </c>
      <c r="B25" s="137"/>
      <c r="C25" s="10">
        <v>0.05</v>
      </c>
      <c r="D25" s="10">
        <f>C25*L6</f>
        <v>0.05</v>
      </c>
      <c r="E25" s="11">
        <v>21</v>
      </c>
      <c r="F25" s="11">
        <f t="shared" si="0"/>
        <v>1.05</v>
      </c>
      <c r="G25" s="35">
        <v>6.3E-2</v>
      </c>
      <c r="H25" s="34">
        <f>G25*M6</f>
        <v>6.3E-2</v>
      </c>
      <c r="I25" s="32">
        <v>21</v>
      </c>
      <c r="J25" s="16">
        <f t="shared" si="1"/>
        <v>1.323</v>
      </c>
      <c r="K25" s="22">
        <f t="shared" si="2"/>
        <v>0.113</v>
      </c>
      <c r="L25" s="138">
        <f t="shared" si="3"/>
        <v>2.3730000000000002</v>
      </c>
      <c r="M25" s="139"/>
    </row>
    <row r="26" spans="1:13" hidden="1">
      <c r="A26" s="177"/>
      <c r="B26" s="152"/>
      <c r="C26" s="10"/>
      <c r="D26" s="10"/>
      <c r="E26" s="11"/>
      <c r="F26" s="11"/>
      <c r="G26" s="35"/>
      <c r="H26" s="34"/>
      <c r="I26" s="32"/>
      <c r="J26" s="16"/>
      <c r="K26" s="22"/>
      <c r="L26" s="23"/>
      <c r="M26" s="36"/>
    </row>
    <row r="27" spans="1:13" hidden="1">
      <c r="A27" s="136"/>
      <c r="B27" s="137"/>
      <c r="C27" s="10"/>
      <c r="D27" s="10">
        <f>C27*L6</f>
        <v>0</v>
      </c>
      <c r="E27" s="11"/>
      <c r="F27" s="11">
        <f t="shared" si="0"/>
        <v>0</v>
      </c>
      <c r="G27" s="35">
        <v>1E-3</v>
      </c>
      <c r="H27" s="34">
        <f>G27*M6</f>
        <v>1E-3</v>
      </c>
      <c r="I27" s="32"/>
      <c r="J27" s="16">
        <f t="shared" si="1"/>
        <v>0</v>
      </c>
      <c r="K27" s="22">
        <f t="shared" si="2"/>
        <v>1E-3</v>
      </c>
      <c r="L27" s="138">
        <f t="shared" si="3"/>
        <v>0</v>
      </c>
      <c r="M27" s="139"/>
    </row>
    <row r="28" spans="1:13" hidden="1">
      <c r="A28" s="177"/>
      <c r="B28" s="152"/>
      <c r="C28" s="10"/>
      <c r="D28" s="10"/>
      <c r="E28" s="11"/>
      <c r="F28" s="11"/>
      <c r="G28" s="35"/>
      <c r="H28" s="34"/>
      <c r="I28" s="32"/>
      <c r="J28" s="16"/>
      <c r="K28" s="22"/>
      <c r="L28" s="23"/>
      <c r="M28" s="36"/>
    </row>
    <row r="29" spans="1:13" hidden="1">
      <c r="A29" s="136"/>
      <c r="B29" s="137"/>
      <c r="C29" s="10"/>
      <c r="D29" s="10">
        <f>C29*L6</f>
        <v>0</v>
      </c>
      <c r="E29" s="11"/>
      <c r="F29" s="11">
        <f t="shared" ref="F29:F37" si="4">D29*E29</f>
        <v>0</v>
      </c>
      <c r="G29" s="35"/>
      <c r="H29" s="34">
        <f>G29*M6</f>
        <v>0</v>
      </c>
      <c r="I29" s="32"/>
      <c r="J29" s="16">
        <f t="shared" ref="J29:J37" si="5">H29*I29</f>
        <v>0</v>
      </c>
      <c r="K29" s="22">
        <f t="shared" ref="K29:K37" si="6">D29+H29</f>
        <v>0</v>
      </c>
      <c r="L29" s="138">
        <f t="shared" ref="L29:L37" si="7">F29+J29</f>
        <v>0</v>
      </c>
      <c r="M29" s="139"/>
    </row>
    <row r="30" spans="1:13">
      <c r="A30" s="136" t="s">
        <v>27</v>
      </c>
      <c r="B30" s="137"/>
      <c r="C30" s="10">
        <v>3.2000000000000001E-2</v>
      </c>
      <c r="D30" s="10">
        <v>0.04</v>
      </c>
      <c r="E30" s="11">
        <v>22</v>
      </c>
      <c r="F30" s="11">
        <f t="shared" si="4"/>
        <v>0.88</v>
      </c>
      <c r="G30" s="35">
        <v>0.04</v>
      </c>
      <c r="H30" s="34">
        <f>G30*M6</f>
        <v>0.04</v>
      </c>
      <c r="I30" s="32">
        <v>22</v>
      </c>
      <c r="J30" s="16">
        <f t="shared" si="5"/>
        <v>0.88</v>
      </c>
      <c r="K30" s="22">
        <f t="shared" si="6"/>
        <v>0.08</v>
      </c>
      <c r="L30" s="138">
        <f t="shared" si="7"/>
        <v>1.76</v>
      </c>
      <c r="M30" s="139"/>
    </row>
    <row r="31" spans="1:13">
      <c r="A31" s="136" t="s">
        <v>36</v>
      </c>
      <c r="B31" s="137"/>
      <c r="C31" s="10">
        <v>0.01</v>
      </c>
      <c r="D31" s="10">
        <f>C31*L6</f>
        <v>0.01</v>
      </c>
      <c r="E31" s="11">
        <v>26</v>
      </c>
      <c r="F31" s="11">
        <f t="shared" si="4"/>
        <v>0.26</v>
      </c>
      <c r="G31" s="35">
        <v>1.2E-2</v>
      </c>
      <c r="H31" s="34">
        <f>G31*M6</f>
        <v>1.2E-2</v>
      </c>
      <c r="I31" s="32">
        <v>26</v>
      </c>
      <c r="J31" s="16">
        <f t="shared" si="5"/>
        <v>0.312</v>
      </c>
      <c r="K31" s="22">
        <f t="shared" si="6"/>
        <v>2.1999999999999999E-2</v>
      </c>
      <c r="L31" s="138">
        <f t="shared" si="7"/>
        <v>0.57200000000000006</v>
      </c>
      <c r="M31" s="139"/>
    </row>
    <row r="32" spans="1:13">
      <c r="A32" s="136" t="s">
        <v>35</v>
      </c>
      <c r="B32" s="137"/>
      <c r="C32" s="10">
        <v>0.01</v>
      </c>
      <c r="D32" s="10">
        <f>C32*L6</f>
        <v>0.01</v>
      </c>
      <c r="E32" s="11">
        <v>46</v>
      </c>
      <c r="F32" s="11">
        <f t="shared" si="4"/>
        <v>0.46</v>
      </c>
      <c r="G32" s="35">
        <v>1.2500000000000001E-2</v>
      </c>
      <c r="H32" s="34">
        <f>G32*M6</f>
        <v>1.2500000000000001E-2</v>
      </c>
      <c r="I32" s="32">
        <v>46</v>
      </c>
      <c r="J32" s="16">
        <f t="shared" si="5"/>
        <v>0.57500000000000007</v>
      </c>
      <c r="K32" s="22">
        <f t="shared" si="6"/>
        <v>2.2499999999999999E-2</v>
      </c>
      <c r="L32" s="138">
        <f t="shared" si="7"/>
        <v>1.0350000000000001</v>
      </c>
      <c r="M32" s="139"/>
    </row>
    <row r="33" spans="1:13">
      <c r="A33" s="136" t="s">
        <v>19</v>
      </c>
      <c r="B33" s="137"/>
      <c r="C33" s="10">
        <v>4.0000000000000001E-3</v>
      </c>
      <c r="D33" s="10">
        <f>C33*L6</f>
        <v>4.0000000000000001E-3</v>
      </c>
      <c r="E33" s="11">
        <v>820</v>
      </c>
      <c r="F33" s="11">
        <f t="shared" si="4"/>
        <v>3.2800000000000002</v>
      </c>
      <c r="G33" s="35">
        <v>5.0000000000000001E-3</v>
      </c>
      <c r="H33" s="34">
        <f>G33*M6</f>
        <v>5.0000000000000001E-3</v>
      </c>
      <c r="I33" s="32">
        <v>820</v>
      </c>
      <c r="J33" s="16">
        <f t="shared" si="5"/>
        <v>4.0999999999999996</v>
      </c>
      <c r="K33" s="22">
        <f t="shared" si="6"/>
        <v>9.0000000000000011E-3</v>
      </c>
      <c r="L33" s="138">
        <f t="shared" si="7"/>
        <v>7.38</v>
      </c>
      <c r="M33" s="139"/>
    </row>
    <row r="34" spans="1:13">
      <c r="A34" s="175" t="s">
        <v>23</v>
      </c>
      <c r="B34" s="176"/>
      <c r="C34" s="10">
        <v>5.0000000000000001E-3</v>
      </c>
      <c r="D34" s="10">
        <f>C34*L6</f>
        <v>5.0000000000000001E-3</v>
      </c>
      <c r="E34" s="11">
        <v>295</v>
      </c>
      <c r="F34" s="11">
        <f t="shared" si="4"/>
        <v>1.4750000000000001</v>
      </c>
      <c r="G34" s="35">
        <v>0.01</v>
      </c>
      <c r="H34" s="34">
        <f>G34*M6</f>
        <v>0.01</v>
      </c>
      <c r="I34" s="32">
        <v>295</v>
      </c>
      <c r="J34" s="16">
        <f t="shared" si="5"/>
        <v>2.95</v>
      </c>
      <c r="K34" s="22">
        <f t="shared" si="6"/>
        <v>1.4999999999999999E-2</v>
      </c>
      <c r="L34" s="138">
        <f t="shared" si="7"/>
        <v>4.4250000000000007</v>
      </c>
      <c r="M34" s="139"/>
    </row>
    <row r="35" spans="1:13">
      <c r="A35" s="136" t="s">
        <v>50</v>
      </c>
      <c r="B35" s="137"/>
      <c r="C35" s="10">
        <v>1E-3</v>
      </c>
      <c r="D35" s="10">
        <f>C35*L6</f>
        <v>1E-3</v>
      </c>
      <c r="E35" s="11">
        <v>16</v>
      </c>
      <c r="F35" s="11">
        <f t="shared" si="4"/>
        <v>1.6E-2</v>
      </c>
      <c r="G35" s="35">
        <v>1E-3</v>
      </c>
      <c r="H35" s="34">
        <f>G35*M6</f>
        <v>1E-3</v>
      </c>
      <c r="I35" s="32">
        <v>16</v>
      </c>
      <c r="J35" s="16">
        <f t="shared" si="5"/>
        <v>1.6E-2</v>
      </c>
      <c r="K35" s="22">
        <f t="shared" si="6"/>
        <v>2E-3</v>
      </c>
      <c r="L35" s="138">
        <f t="shared" si="7"/>
        <v>3.2000000000000001E-2</v>
      </c>
      <c r="M35" s="139"/>
    </row>
    <row r="36" spans="1:13" hidden="1">
      <c r="A36" s="136"/>
      <c r="B36" s="137"/>
      <c r="C36" s="10"/>
      <c r="D36" s="10">
        <f>C36*L12</f>
        <v>0</v>
      </c>
      <c r="E36" s="11"/>
      <c r="F36" s="11">
        <f t="shared" si="4"/>
        <v>0</v>
      </c>
      <c r="G36" s="35"/>
      <c r="H36" s="34">
        <f>G36*M12</f>
        <v>0</v>
      </c>
      <c r="I36" s="32"/>
      <c r="J36" s="16">
        <f t="shared" si="5"/>
        <v>0</v>
      </c>
      <c r="K36" s="22">
        <f t="shared" si="6"/>
        <v>0</v>
      </c>
      <c r="L36" s="138">
        <f t="shared" si="7"/>
        <v>0</v>
      </c>
      <c r="M36" s="139"/>
    </row>
    <row r="37" spans="1:13" hidden="1">
      <c r="A37" s="136"/>
      <c r="B37" s="137"/>
      <c r="C37" s="10"/>
      <c r="D37" s="10">
        <f>C37*L12</f>
        <v>0</v>
      </c>
      <c r="E37" s="11"/>
      <c r="F37" s="11">
        <f t="shared" si="4"/>
        <v>0</v>
      </c>
      <c r="G37" s="35"/>
      <c r="H37" s="34">
        <f>G37*M12</f>
        <v>0</v>
      </c>
      <c r="I37" s="32"/>
      <c r="J37" s="16">
        <f t="shared" si="5"/>
        <v>0</v>
      </c>
      <c r="K37" s="22">
        <f t="shared" si="6"/>
        <v>0</v>
      </c>
      <c r="L37" s="138">
        <f t="shared" si="7"/>
        <v>0</v>
      </c>
      <c r="M37" s="139"/>
    </row>
    <row r="38" spans="1:13">
      <c r="A38" s="136"/>
      <c r="B38" s="137"/>
      <c r="C38" s="10"/>
      <c r="D38" s="10"/>
      <c r="E38" s="11"/>
      <c r="F38" s="11"/>
      <c r="G38" s="35"/>
      <c r="H38" s="34"/>
      <c r="I38" s="32"/>
      <c r="J38" s="16"/>
      <c r="K38" s="22"/>
      <c r="L38" s="23"/>
      <c r="M38" s="36"/>
    </row>
    <row r="39" spans="1:13">
      <c r="A39" s="136" t="s">
        <v>49</v>
      </c>
      <c r="B39" s="137"/>
      <c r="C39" s="10">
        <v>0.1</v>
      </c>
      <c r="D39" s="10">
        <f>C39*L6</f>
        <v>0.1</v>
      </c>
      <c r="E39" s="11">
        <v>252</v>
      </c>
      <c r="F39" s="11">
        <f>D39*E39</f>
        <v>25.200000000000003</v>
      </c>
      <c r="G39" s="35">
        <v>0.1</v>
      </c>
      <c r="H39" s="34">
        <f>G39*M6</f>
        <v>0.1</v>
      </c>
      <c r="I39" s="32">
        <v>252</v>
      </c>
      <c r="J39" s="16">
        <f>H39*I39</f>
        <v>25.200000000000003</v>
      </c>
      <c r="K39" s="22">
        <f>D39+H39</f>
        <v>0.2</v>
      </c>
      <c r="L39" s="138">
        <f>F39+J39</f>
        <v>50.400000000000006</v>
      </c>
      <c r="M39" s="139"/>
    </row>
    <row r="40" spans="1:13">
      <c r="A40" s="136" t="s">
        <v>40</v>
      </c>
      <c r="B40" s="137"/>
      <c r="C40" s="10">
        <v>1.0999999999999999E-2</v>
      </c>
      <c r="D40" s="10">
        <f>C40*L6</f>
        <v>1.0999999999999999E-2</v>
      </c>
      <c r="E40" s="11">
        <v>127</v>
      </c>
      <c r="F40" s="11">
        <f>D40*E40</f>
        <v>1.397</v>
      </c>
      <c r="G40" s="35">
        <v>1.0999999999999999E-2</v>
      </c>
      <c r="H40" s="34">
        <f>G40*M6</f>
        <v>1.0999999999999999E-2</v>
      </c>
      <c r="I40" s="32">
        <v>127</v>
      </c>
      <c r="J40" s="16">
        <f>H40*I40</f>
        <v>1.397</v>
      </c>
      <c r="K40" s="22">
        <f>D40+H40</f>
        <v>2.1999999999999999E-2</v>
      </c>
      <c r="L40" s="138">
        <f>F40+J40</f>
        <v>2.794</v>
      </c>
      <c r="M40" s="139"/>
    </row>
    <row r="41" spans="1:13">
      <c r="A41" s="136" t="s">
        <v>36</v>
      </c>
      <c r="B41" s="137"/>
      <c r="C41" s="10">
        <v>1.6E-2</v>
      </c>
      <c r="D41" s="10">
        <f>C41*L6</f>
        <v>1.6E-2</v>
      </c>
      <c r="E41" s="11">
        <v>26</v>
      </c>
      <c r="F41" s="11">
        <f>D41*E41</f>
        <v>0.41600000000000004</v>
      </c>
      <c r="G41" s="35">
        <v>1.6E-2</v>
      </c>
      <c r="H41" s="34">
        <f>G41*M6</f>
        <v>1.6E-2</v>
      </c>
      <c r="I41" s="32">
        <v>26</v>
      </c>
      <c r="J41" s="16">
        <f>H41*I41</f>
        <v>0.41600000000000004</v>
      </c>
      <c r="K41" s="22">
        <f>D41+H41</f>
        <v>3.2000000000000001E-2</v>
      </c>
      <c r="L41" s="138">
        <f>F41+J41</f>
        <v>0.83200000000000007</v>
      </c>
      <c r="M41" s="139"/>
    </row>
    <row r="42" spans="1:13">
      <c r="A42" s="136" t="s">
        <v>35</v>
      </c>
      <c r="B42" s="137"/>
      <c r="C42" s="10">
        <v>1.7000000000000001E-2</v>
      </c>
      <c r="D42" s="10">
        <f>C42*L6</f>
        <v>1.7000000000000001E-2</v>
      </c>
      <c r="E42" s="11">
        <v>46</v>
      </c>
      <c r="F42" s="11">
        <f>D42*E42</f>
        <v>0.78200000000000003</v>
      </c>
      <c r="G42" s="35">
        <v>1.7000000000000001E-2</v>
      </c>
      <c r="H42" s="34">
        <f>G42*M6</f>
        <v>1.7000000000000001E-2</v>
      </c>
      <c r="I42" s="32">
        <v>46</v>
      </c>
      <c r="J42" s="16">
        <f>H42*I42</f>
        <v>0.78200000000000003</v>
      </c>
      <c r="K42" s="22">
        <f>H42+D42</f>
        <v>3.4000000000000002E-2</v>
      </c>
      <c r="L42" s="138">
        <f>F42+J42</f>
        <v>1.5640000000000001</v>
      </c>
      <c r="M42" s="139"/>
    </row>
    <row r="43" spans="1:13">
      <c r="A43" s="136" t="s">
        <v>63</v>
      </c>
      <c r="B43" s="137"/>
      <c r="C43" s="10">
        <v>5.8000000000000003E-2</v>
      </c>
      <c r="D43" s="10">
        <f>C43*L6</f>
        <v>5.8000000000000003E-2</v>
      </c>
      <c r="E43" s="11">
        <v>116</v>
      </c>
      <c r="F43" s="11">
        <f t="shared" ref="F43:F47" si="8">D43*E43</f>
        <v>6.7280000000000006</v>
      </c>
      <c r="G43" s="35">
        <v>5.8000000000000003E-2</v>
      </c>
      <c r="H43" s="34">
        <f>G43*M6</f>
        <v>5.8000000000000003E-2</v>
      </c>
      <c r="I43" s="32">
        <v>116</v>
      </c>
      <c r="J43" s="16">
        <f t="shared" ref="J43:J47" si="9">H43*I43</f>
        <v>6.7280000000000006</v>
      </c>
      <c r="K43" s="22">
        <f t="shared" ref="K43:K47" si="10">D43+H43</f>
        <v>0.11600000000000001</v>
      </c>
      <c r="L43" s="138">
        <f t="shared" ref="L43:L47" si="11">F43+J43</f>
        <v>13.456000000000001</v>
      </c>
      <c r="M43" s="139"/>
    </row>
    <row r="44" spans="1:13" hidden="1">
      <c r="A44" s="136"/>
      <c r="B44" s="137"/>
      <c r="C44" s="10"/>
      <c r="D44" s="10">
        <f>C44*L6</f>
        <v>0</v>
      </c>
      <c r="E44" s="11"/>
      <c r="F44" s="11">
        <f t="shared" si="8"/>
        <v>0</v>
      </c>
      <c r="G44" s="35"/>
      <c r="H44" s="34">
        <f>G44*M6</f>
        <v>0</v>
      </c>
      <c r="I44" s="32"/>
      <c r="J44" s="16">
        <f t="shared" si="9"/>
        <v>0</v>
      </c>
      <c r="K44" s="22">
        <f t="shared" si="10"/>
        <v>0</v>
      </c>
      <c r="L44" s="138">
        <f t="shared" si="11"/>
        <v>0</v>
      </c>
      <c r="M44" s="139"/>
    </row>
    <row r="45" spans="1:13" hidden="1">
      <c r="A45" s="136"/>
      <c r="B45" s="137"/>
      <c r="C45" s="10"/>
      <c r="D45" s="10">
        <f>C45*L6</f>
        <v>0</v>
      </c>
      <c r="E45" s="11"/>
      <c r="F45" s="11">
        <f t="shared" si="8"/>
        <v>0</v>
      </c>
      <c r="G45" s="35"/>
      <c r="H45" s="34">
        <f>G45*M6</f>
        <v>0</v>
      </c>
      <c r="I45" s="32"/>
      <c r="J45" s="16">
        <f t="shared" si="9"/>
        <v>0</v>
      </c>
      <c r="K45" s="22">
        <f t="shared" si="10"/>
        <v>0</v>
      </c>
      <c r="L45" s="138">
        <f t="shared" si="11"/>
        <v>0</v>
      </c>
      <c r="M45" s="139"/>
    </row>
    <row r="46" spans="1:13">
      <c r="A46" s="136" t="s">
        <v>101</v>
      </c>
      <c r="B46" s="137"/>
      <c r="C46" s="10">
        <v>3.0000000000000001E-3</v>
      </c>
      <c r="D46" s="10">
        <f>C46*L6</f>
        <v>3.0000000000000001E-3</v>
      </c>
      <c r="E46" s="11">
        <v>242</v>
      </c>
      <c r="F46" s="11">
        <f t="shared" si="8"/>
        <v>0.72599999999999998</v>
      </c>
      <c r="G46" s="35">
        <v>3.0000000000000001E-3</v>
      </c>
      <c r="H46" s="34">
        <f>G46*M6</f>
        <v>3.0000000000000001E-3</v>
      </c>
      <c r="I46" s="32">
        <v>242</v>
      </c>
      <c r="J46" s="16">
        <f t="shared" si="9"/>
        <v>0.72599999999999998</v>
      </c>
      <c r="K46" s="22">
        <f t="shared" si="10"/>
        <v>6.0000000000000001E-3</v>
      </c>
      <c r="L46" s="138">
        <f t="shared" si="11"/>
        <v>1.452</v>
      </c>
      <c r="M46" s="139"/>
    </row>
    <row r="47" spans="1:13">
      <c r="A47" s="136" t="s">
        <v>50</v>
      </c>
      <c r="B47" s="137"/>
      <c r="C47" s="10">
        <v>1E-3</v>
      </c>
      <c r="D47" s="10">
        <f>C47*L6</f>
        <v>1E-3</v>
      </c>
      <c r="E47" s="11">
        <v>16</v>
      </c>
      <c r="F47" s="11">
        <f t="shared" si="8"/>
        <v>1.6E-2</v>
      </c>
      <c r="G47" s="35">
        <v>1E-3</v>
      </c>
      <c r="H47" s="34">
        <f>G47*M6</f>
        <v>1E-3</v>
      </c>
      <c r="I47" s="32">
        <v>16</v>
      </c>
      <c r="J47" s="16">
        <f t="shared" si="9"/>
        <v>1.6E-2</v>
      </c>
      <c r="K47" s="22">
        <f t="shared" si="10"/>
        <v>2E-3</v>
      </c>
      <c r="L47" s="138">
        <f t="shared" si="11"/>
        <v>3.2000000000000001E-2</v>
      </c>
      <c r="M47" s="139"/>
    </row>
    <row r="48" spans="1:13">
      <c r="A48" s="136"/>
      <c r="B48" s="137"/>
      <c r="C48" s="10"/>
      <c r="D48" s="10"/>
      <c r="E48" s="11"/>
      <c r="F48" s="11"/>
      <c r="G48" s="35"/>
      <c r="H48" s="34"/>
      <c r="I48" s="32"/>
      <c r="J48" s="16"/>
      <c r="K48" s="22"/>
      <c r="L48" s="23"/>
      <c r="M48" s="36"/>
    </row>
    <row r="49" spans="1:13">
      <c r="A49" s="136" t="s">
        <v>29</v>
      </c>
      <c r="B49" s="137"/>
      <c r="C49" s="10">
        <v>0.02</v>
      </c>
      <c r="D49" s="10">
        <f>C49*L6</f>
        <v>0.02</v>
      </c>
      <c r="E49" s="11">
        <v>120</v>
      </c>
      <c r="F49" s="11">
        <f t="shared" ref="F49:F60" si="12">D49*E49</f>
        <v>2.4</v>
      </c>
      <c r="G49" s="35">
        <v>1.7999999999999999E-2</v>
      </c>
      <c r="H49" s="34">
        <f>G49*M6</f>
        <v>1.7999999999999999E-2</v>
      </c>
      <c r="I49" s="32">
        <v>120</v>
      </c>
      <c r="J49" s="16">
        <f t="shared" ref="J49:J60" si="13">H49*I49</f>
        <v>2.1599999999999997</v>
      </c>
      <c r="K49" s="22">
        <f t="shared" ref="K49:K61" si="14">D49+H49</f>
        <v>3.7999999999999999E-2</v>
      </c>
      <c r="L49" s="138">
        <f t="shared" ref="L49:L60" si="15">F49+J49</f>
        <v>4.5599999999999996</v>
      </c>
      <c r="M49" s="139"/>
    </row>
    <row r="50" spans="1:13">
      <c r="A50" s="136" t="s">
        <v>30</v>
      </c>
      <c r="B50" s="137"/>
      <c r="C50" s="10">
        <v>0.02</v>
      </c>
      <c r="D50" s="10">
        <f>C50*L6</f>
        <v>0.02</v>
      </c>
      <c r="E50" s="11">
        <v>88</v>
      </c>
      <c r="F50" s="11">
        <f t="shared" si="12"/>
        <v>1.76</v>
      </c>
      <c r="G50" s="35">
        <v>1.7999999999999999E-2</v>
      </c>
      <c r="H50" s="34">
        <f>G50*M6</f>
        <v>1.7999999999999999E-2</v>
      </c>
      <c r="I50" s="32">
        <v>88</v>
      </c>
      <c r="J50" s="16">
        <f t="shared" si="13"/>
        <v>1.5839999999999999</v>
      </c>
      <c r="K50" s="22">
        <f t="shared" si="14"/>
        <v>3.7999999999999999E-2</v>
      </c>
      <c r="L50" s="138">
        <f t="shared" si="15"/>
        <v>3.3439999999999999</v>
      </c>
      <c r="M50" s="139"/>
    </row>
    <row r="51" spans="1:13" s="129" customFormat="1">
      <c r="A51" s="136" t="s">
        <v>70</v>
      </c>
      <c r="B51" s="137"/>
      <c r="C51" s="10">
        <v>2.0000000000000001E-4</v>
      </c>
      <c r="D51" s="10">
        <f>C51*L6</f>
        <v>2.0000000000000001E-4</v>
      </c>
      <c r="E51" s="11">
        <v>936</v>
      </c>
      <c r="F51" s="11">
        <f t="shared" si="12"/>
        <v>0.18720000000000001</v>
      </c>
      <c r="G51" s="35">
        <v>1.8000000000000001E-4</v>
      </c>
      <c r="H51" s="34">
        <f>G51*M6</f>
        <v>1.8000000000000001E-4</v>
      </c>
      <c r="I51" s="32">
        <v>936</v>
      </c>
      <c r="J51" s="16">
        <f t="shared" si="13"/>
        <v>0.16848000000000002</v>
      </c>
      <c r="K51" s="22">
        <f>D51+H51</f>
        <v>3.8000000000000002E-4</v>
      </c>
      <c r="L51" s="138">
        <f>F51+J51</f>
        <v>0.35568</v>
      </c>
      <c r="M51" s="139"/>
    </row>
    <row r="52" spans="1:13" s="129" customFormat="1">
      <c r="A52" s="136"/>
      <c r="B52" s="137"/>
      <c r="C52" s="10"/>
      <c r="D52" s="10"/>
      <c r="E52" s="11"/>
      <c r="F52" s="11"/>
      <c r="G52" s="35"/>
      <c r="H52" s="34"/>
      <c r="I52" s="32"/>
      <c r="J52" s="16"/>
      <c r="K52" s="22"/>
      <c r="L52" s="127"/>
      <c r="M52" s="128"/>
    </row>
    <row r="53" spans="1:13">
      <c r="A53" s="136" t="s">
        <v>88</v>
      </c>
      <c r="B53" s="137"/>
      <c r="C53" s="10">
        <v>0.03</v>
      </c>
      <c r="D53" s="10">
        <f>C53*L6</f>
        <v>0.03</v>
      </c>
      <c r="E53" s="11">
        <v>66</v>
      </c>
      <c r="F53" s="11">
        <f>D53*E53</f>
        <v>1.98</v>
      </c>
      <c r="G53" s="35">
        <v>0.03</v>
      </c>
      <c r="H53" s="34">
        <f>G53*M6</f>
        <v>0.03</v>
      </c>
      <c r="I53" s="32">
        <v>66</v>
      </c>
      <c r="J53" s="16">
        <f>H53*I53</f>
        <v>1.98</v>
      </c>
      <c r="K53" s="22">
        <f>D53+H53</f>
        <v>0.06</v>
      </c>
      <c r="L53" s="138">
        <f>F53+J53</f>
        <v>3.96</v>
      </c>
      <c r="M53" s="139"/>
    </row>
    <row r="54" spans="1:13">
      <c r="A54" s="136"/>
      <c r="B54" s="137"/>
      <c r="C54" s="10"/>
      <c r="D54" s="10"/>
      <c r="E54" s="11"/>
      <c r="F54" s="11"/>
      <c r="G54" s="35"/>
      <c r="H54" s="34"/>
      <c r="I54" s="32"/>
      <c r="J54" s="16"/>
      <c r="K54" s="22"/>
      <c r="L54" s="198"/>
      <c r="M54" s="199"/>
    </row>
    <row r="55" spans="1:13">
      <c r="A55" s="136" t="s">
        <v>71</v>
      </c>
      <c r="B55" s="137"/>
      <c r="C55" s="10">
        <v>0.04</v>
      </c>
      <c r="D55" s="10">
        <f>C55*L6</f>
        <v>0.04</v>
      </c>
      <c r="E55" s="11">
        <v>71</v>
      </c>
      <c r="F55" s="11">
        <f t="shared" si="12"/>
        <v>2.84</v>
      </c>
      <c r="G55" s="24">
        <v>0.06</v>
      </c>
      <c r="H55" s="34">
        <f>G55*M6</f>
        <v>0.06</v>
      </c>
      <c r="I55" s="32">
        <v>71</v>
      </c>
      <c r="J55" s="16">
        <f t="shared" si="13"/>
        <v>4.26</v>
      </c>
      <c r="K55" s="22">
        <f t="shared" si="14"/>
        <v>0.1</v>
      </c>
      <c r="L55" s="138">
        <f t="shared" si="15"/>
        <v>7.1</v>
      </c>
      <c r="M55" s="139"/>
    </row>
    <row r="56" spans="1:13">
      <c r="A56" s="136"/>
      <c r="B56" s="137"/>
      <c r="C56" s="10"/>
      <c r="D56" s="10"/>
      <c r="E56" s="11"/>
      <c r="F56" s="11"/>
      <c r="G56" s="24"/>
      <c r="H56" s="34"/>
      <c r="I56" s="32"/>
      <c r="J56" s="16"/>
      <c r="K56" s="22"/>
      <c r="L56" s="23"/>
      <c r="M56" s="36"/>
    </row>
    <row r="57" spans="1:13" hidden="1">
      <c r="A57" s="136"/>
      <c r="B57" s="137"/>
      <c r="C57" s="10"/>
      <c r="D57" s="10">
        <f>C57*L6</f>
        <v>0</v>
      </c>
      <c r="E57" s="11"/>
      <c r="F57" s="11">
        <f t="shared" si="12"/>
        <v>0</v>
      </c>
      <c r="G57" s="24"/>
      <c r="H57" s="15">
        <f>G57*M6</f>
        <v>0</v>
      </c>
      <c r="I57" s="31"/>
      <c r="J57" s="16">
        <f t="shared" si="13"/>
        <v>0</v>
      </c>
      <c r="K57" s="22">
        <f t="shared" si="14"/>
        <v>0</v>
      </c>
      <c r="L57" s="138">
        <f>F57+J57</f>
        <v>0</v>
      </c>
      <c r="M57" s="139"/>
    </row>
    <row r="58" spans="1:13" hidden="1">
      <c r="A58" s="136"/>
      <c r="B58" s="137"/>
      <c r="C58" s="10"/>
      <c r="D58" s="10">
        <f>C58*L15</f>
        <v>0</v>
      </c>
      <c r="E58" s="11"/>
      <c r="F58" s="11">
        <f>D58*E58</f>
        <v>0</v>
      </c>
      <c r="G58" s="15"/>
      <c r="H58" s="15">
        <f>G58*M13</f>
        <v>0</v>
      </c>
      <c r="I58" s="17"/>
      <c r="J58" s="16">
        <f>H58*I58</f>
        <v>0</v>
      </c>
      <c r="K58" s="22">
        <f t="shared" si="14"/>
        <v>0</v>
      </c>
      <c r="L58" s="138">
        <f t="shared" si="15"/>
        <v>0</v>
      </c>
      <c r="M58" s="139"/>
    </row>
    <row r="59" spans="1:13" hidden="1">
      <c r="A59" s="195"/>
      <c r="B59" s="196"/>
      <c r="C59" s="25"/>
      <c r="D59" s="28">
        <f>C59*L6</f>
        <v>0</v>
      </c>
      <c r="E59" s="26"/>
      <c r="F59" s="29">
        <f>D59*E59</f>
        <v>0</v>
      </c>
      <c r="G59" s="27"/>
      <c r="H59" s="15">
        <f>G59*M6</f>
        <v>0</v>
      </c>
      <c r="I59" s="30"/>
      <c r="J59" s="16">
        <f>H59*I59</f>
        <v>0</v>
      </c>
      <c r="K59" s="22">
        <f t="shared" si="14"/>
        <v>0</v>
      </c>
      <c r="L59" s="138">
        <f t="shared" si="15"/>
        <v>0</v>
      </c>
      <c r="M59" s="139"/>
    </row>
    <row r="60" spans="1:13" hidden="1">
      <c r="A60" s="197"/>
      <c r="B60" s="137"/>
      <c r="C60" s="10"/>
      <c r="D60" s="10">
        <f>C60*L19</f>
        <v>0</v>
      </c>
      <c r="E60" s="11"/>
      <c r="F60" s="11">
        <f t="shared" si="12"/>
        <v>0</v>
      </c>
      <c r="G60" s="15"/>
      <c r="H60" s="15">
        <f>G60*M19</f>
        <v>0</v>
      </c>
      <c r="I60" s="31"/>
      <c r="J60" s="16">
        <f t="shared" si="13"/>
        <v>0</v>
      </c>
      <c r="K60" s="22">
        <f t="shared" si="14"/>
        <v>0</v>
      </c>
      <c r="L60" s="138">
        <f t="shared" si="15"/>
        <v>0</v>
      </c>
      <c r="M60" s="139"/>
    </row>
    <row r="61" spans="1:13">
      <c r="A61" s="153" t="s">
        <v>3</v>
      </c>
      <c r="B61" s="154"/>
      <c r="C61" s="12"/>
      <c r="D61" s="13"/>
      <c r="E61" s="13"/>
      <c r="F61" s="13">
        <f>SUM(F22:F60)</f>
        <v>77.233200000000025</v>
      </c>
      <c r="G61" s="18"/>
      <c r="H61" s="18"/>
      <c r="I61" s="19"/>
      <c r="J61" s="20">
        <f>SUM(J22:J60)</f>
        <v>93.169480000000021</v>
      </c>
      <c r="K61" s="22">
        <f t="shared" si="14"/>
        <v>0</v>
      </c>
      <c r="L61" s="160">
        <f>SUM(L21:L60)</f>
        <v>170.40268</v>
      </c>
      <c r="M61" s="161"/>
    </row>
    <row r="62" spans="1:13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</row>
    <row r="63" spans="1:13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B65" s="155"/>
      <c r="C65" s="155"/>
      <c r="D65" s="155"/>
      <c r="E65" s="155"/>
      <c r="F65" s="155"/>
      <c r="G65" s="155"/>
      <c r="H65" s="155"/>
      <c r="J65" s="8"/>
      <c r="K65" s="8"/>
      <c r="L65" s="8"/>
      <c r="M65" s="8"/>
    </row>
    <row r="66" spans="1:13">
      <c r="B66" s="172"/>
      <c r="C66" s="172"/>
      <c r="D66" s="172"/>
      <c r="E66" s="172"/>
      <c r="F66" s="172"/>
      <c r="G66" s="172"/>
      <c r="H66" s="172"/>
      <c r="J66" s="8"/>
      <c r="K66" s="8"/>
      <c r="L66" s="8"/>
      <c r="M66" s="8"/>
    </row>
    <row r="67" spans="1:13">
      <c r="G67" s="166"/>
      <c r="H67" s="166"/>
      <c r="I67" s="166"/>
      <c r="J67" s="8"/>
      <c r="K67" s="8"/>
      <c r="L67" s="8"/>
      <c r="M67" s="8"/>
    </row>
    <row r="68" spans="1:13">
      <c r="G68" s="165"/>
      <c r="H68" s="165"/>
      <c r="I68" s="165"/>
      <c r="L68" s="7"/>
      <c r="M68" s="7"/>
    </row>
    <row r="69" spans="1:13" s="2" customFormat="1">
      <c r="G69" s="41"/>
      <c r="H69" s="41"/>
      <c r="I69" s="41"/>
      <c r="L69" s="7"/>
      <c r="M69" s="7"/>
    </row>
    <row r="70" spans="1:13" s="2" customFormat="1"/>
    <row r="71" spans="1:13" s="2" customFormat="1">
      <c r="A71" s="157"/>
      <c r="B71" s="157"/>
      <c r="C71" s="157"/>
      <c r="D71" s="157"/>
      <c r="E71" s="156"/>
      <c r="F71" s="156"/>
      <c r="G71" s="156"/>
      <c r="H71" s="42"/>
      <c r="I71" s="162"/>
      <c r="J71" s="162"/>
      <c r="K71" s="162"/>
      <c r="L71" s="162"/>
      <c r="M71" s="162"/>
    </row>
    <row r="72" spans="1:13" s="2" customFormat="1">
      <c r="A72" s="157"/>
      <c r="B72" s="157"/>
      <c r="C72" s="157"/>
      <c r="D72" s="157"/>
      <c r="E72" s="43"/>
      <c r="F72" s="43"/>
      <c r="G72" s="43"/>
      <c r="H72" s="43"/>
      <c r="I72" s="43"/>
      <c r="J72" s="43"/>
      <c r="K72" s="43"/>
      <c r="L72" s="43"/>
      <c r="M72" s="43"/>
    </row>
    <row r="73" spans="1:13" s="2" customFormat="1">
      <c r="A73" s="44"/>
      <c r="B73" s="45"/>
      <c r="C73" s="44"/>
      <c r="E73" s="46"/>
      <c r="F73" s="46"/>
      <c r="G73" s="46"/>
      <c r="H73" s="46"/>
      <c r="I73" s="46"/>
      <c r="J73" s="46"/>
      <c r="K73" s="46"/>
      <c r="L73" s="46"/>
      <c r="M73" s="46"/>
    </row>
    <row r="74" spans="1:13" s="2" customFormat="1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>
      <c r="A76" s="44"/>
      <c r="B76" s="45"/>
      <c r="C76" s="44"/>
      <c r="E76" s="46"/>
      <c r="F76" s="46"/>
      <c r="G76" s="46"/>
      <c r="H76" s="46"/>
      <c r="I76" s="46"/>
      <c r="J76" s="46"/>
      <c r="K76" s="46"/>
      <c r="L76" s="46"/>
      <c r="M76" s="46"/>
    </row>
    <row r="77" spans="1:13" s="2" customFormat="1">
      <c r="A77" s="44"/>
      <c r="B77" s="45"/>
      <c r="C77" s="44"/>
      <c r="E77" s="46"/>
      <c r="F77" s="46"/>
      <c r="G77" s="46"/>
      <c r="H77" s="46"/>
      <c r="I77" s="46"/>
      <c r="J77" s="46"/>
      <c r="K77" s="46"/>
      <c r="L77" s="46"/>
      <c r="M77" s="46"/>
    </row>
    <row r="78" spans="1:13" s="2" customFormat="1">
      <c r="A78" s="3"/>
      <c r="B78" s="3"/>
      <c r="C78" s="3"/>
      <c r="D78" s="3"/>
      <c r="E78" s="43"/>
      <c r="F78" s="43"/>
      <c r="G78" s="43"/>
      <c r="H78" s="43"/>
      <c r="I78" s="43"/>
      <c r="J78" s="43"/>
      <c r="K78" s="43"/>
      <c r="L78" s="43"/>
      <c r="M78" s="43"/>
    </row>
    <row r="79" spans="1:13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s="2" customFormat="1">
      <c r="A80" s="158"/>
      <c r="B80" s="159"/>
      <c r="C80" s="47"/>
      <c r="D80" s="47"/>
      <c r="E80" s="47"/>
      <c r="F80" s="47"/>
      <c r="G80" s="48"/>
      <c r="H80" s="48"/>
      <c r="I80" s="48"/>
      <c r="J80" s="48"/>
      <c r="K80" s="47"/>
      <c r="L80" s="158"/>
      <c r="M80" s="158"/>
    </row>
    <row r="81" spans="1:13" s="2" customFormat="1">
      <c r="A81" s="141"/>
      <c r="B81" s="141"/>
      <c r="C81" s="49"/>
      <c r="D81" s="49"/>
      <c r="E81" s="50"/>
      <c r="F81" s="50"/>
      <c r="G81" s="51"/>
      <c r="H81" s="52"/>
      <c r="I81" s="50"/>
      <c r="J81" s="53"/>
      <c r="K81" s="54"/>
      <c r="L81" s="144"/>
      <c r="M81" s="145"/>
    </row>
    <row r="82" spans="1:13" s="2" customFormat="1">
      <c r="A82" s="141"/>
      <c r="B82" s="141"/>
      <c r="C82" s="49"/>
      <c r="D82" s="49"/>
      <c r="E82" s="50"/>
      <c r="F82" s="50"/>
      <c r="G82" s="51"/>
      <c r="H82" s="52"/>
      <c r="I82" s="50"/>
      <c r="J82" s="53"/>
      <c r="K82" s="54"/>
      <c r="L82" s="144"/>
      <c r="M82" s="145"/>
    </row>
    <row r="83" spans="1:13" s="2" customFormat="1">
      <c r="A83" s="141"/>
      <c r="B83" s="141"/>
      <c r="C83" s="49"/>
      <c r="D83" s="49"/>
      <c r="E83" s="50"/>
      <c r="F83" s="50"/>
      <c r="G83" s="51"/>
      <c r="H83" s="52"/>
      <c r="I83" s="50"/>
      <c r="J83" s="53"/>
      <c r="K83" s="54"/>
      <c r="L83" s="144"/>
      <c r="M83" s="145"/>
    </row>
    <row r="84" spans="1:13" s="2" customFormat="1">
      <c r="A84" s="141"/>
      <c r="B84" s="141"/>
      <c r="C84" s="49"/>
      <c r="D84" s="49"/>
      <c r="E84" s="50"/>
      <c r="F84" s="50"/>
      <c r="G84" s="51"/>
      <c r="H84" s="52"/>
      <c r="I84" s="50"/>
      <c r="J84" s="53"/>
      <c r="K84" s="54"/>
      <c r="L84" s="144"/>
      <c r="M84" s="145"/>
    </row>
    <row r="85" spans="1:13" s="2" customFormat="1">
      <c r="A85" s="141"/>
      <c r="B85" s="141"/>
      <c r="C85" s="49"/>
      <c r="D85" s="49"/>
      <c r="E85" s="50"/>
      <c r="F85" s="50"/>
      <c r="G85" s="51"/>
      <c r="H85" s="52"/>
      <c r="I85" s="50"/>
      <c r="J85" s="53"/>
      <c r="K85" s="54"/>
      <c r="L85" s="144"/>
      <c r="M85" s="145"/>
    </row>
    <row r="86" spans="1:13" s="2" customFormat="1">
      <c r="A86" s="141"/>
      <c r="B86" s="142"/>
      <c r="C86" s="49"/>
      <c r="D86" s="49"/>
      <c r="E86" s="50"/>
      <c r="F86" s="50"/>
      <c r="G86" s="55"/>
      <c r="H86" s="52"/>
      <c r="I86" s="50"/>
      <c r="J86" s="53"/>
      <c r="K86" s="54"/>
      <c r="L86" s="144"/>
      <c r="M86" s="145"/>
    </row>
    <row r="87" spans="1:13" s="2" customFormat="1">
      <c r="A87" s="141"/>
      <c r="B87" s="142"/>
      <c r="C87" s="49"/>
      <c r="D87" s="49"/>
      <c r="E87" s="50"/>
      <c r="F87" s="50"/>
      <c r="G87" s="55"/>
      <c r="H87" s="52"/>
      <c r="I87" s="56"/>
      <c r="J87" s="53"/>
      <c r="K87" s="54"/>
      <c r="L87" s="144"/>
      <c r="M87" s="145"/>
    </row>
    <row r="88" spans="1:13" s="2" customFormat="1">
      <c r="A88" s="141"/>
      <c r="B88" s="142"/>
      <c r="C88" s="49"/>
      <c r="D88" s="49"/>
      <c r="E88" s="50"/>
      <c r="F88" s="50"/>
      <c r="G88" s="55"/>
      <c r="H88" s="52"/>
      <c r="I88" s="56"/>
      <c r="J88" s="53"/>
      <c r="K88" s="54"/>
      <c r="L88" s="144"/>
      <c r="M88" s="145"/>
    </row>
    <row r="89" spans="1:13" s="2" customFormat="1">
      <c r="A89" s="150"/>
      <c r="B89" s="142"/>
      <c r="C89" s="57"/>
      <c r="D89" s="57"/>
      <c r="E89" s="58"/>
      <c r="F89" s="58"/>
      <c r="G89" s="55"/>
      <c r="H89" s="52"/>
      <c r="I89" s="56"/>
      <c r="J89" s="53"/>
      <c r="K89" s="59"/>
      <c r="L89" s="148"/>
      <c r="M89" s="149"/>
    </row>
    <row r="90" spans="1:13" s="2" customFormat="1">
      <c r="A90" s="141"/>
      <c r="B90" s="142"/>
      <c r="C90" s="49"/>
      <c r="D90" s="49"/>
      <c r="E90" s="50"/>
      <c r="F90" s="50"/>
      <c r="G90" s="55"/>
      <c r="H90" s="52"/>
      <c r="I90" s="56"/>
      <c r="J90" s="53"/>
      <c r="K90" s="54"/>
      <c r="L90" s="144"/>
      <c r="M90" s="145"/>
    </row>
    <row r="91" spans="1:13" s="2" customFormat="1">
      <c r="A91" s="141"/>
      <c r="B91" s="141"/>
      <c r="C91" s="49"/>
      <c r="D91" s="49"/>
      <c r="E91" s="50"/>
      <c r="F91" s="50"/>
      <c r="G91" s="55"/>
      <c r="H91" s="52"/>
      <c r="I91" s="56"/>
      <c r="J91" s="53"/>
      <c r="K91" s="54"/>
      <c r="L91" s="60"/>
      <c r="M91" s="61"/>
    </row>
    <row r="92" spans="1:13" s="2" customFormat="1">
      <c r="A92" s="143"/>
      <c r="B92" s="143"/>
      <c r="C92" s="62"/>
      <c r="D92" s="63"/>
      <c r="E92" s="63"/>
      <c r="F92" s="63"/>
      <c r="G92" s="64"/>
      <c r="H92" s="64"/>
      <c r="I92" s="65"/>
      <c r="J92" s="66"/>
      <c r="K92" s="54"/>
      <c r="L92" s="146"/>
      <c r="M92" s="147"/>
    </row>
    <row r="93" spans="1:13" s="2" customFormat="1">
      <c r="A93" s="4"/>
      <c r="B93" s="4"/>
      <c r="C93" s="4"/>
      <c r="D93" s="4"/>
      <c r="E93" s="4"/>
      <c r="F93" s="4"/>
    </row>
  </sheetData>
  <mergeCells count="134">
    <mergeCell ref="D7:D8"/>
    <mergeCell ref="C7:C8"/>
    <mergeCell ref="L22:M22"/>
    <mergeCell ref="L21:M21"/>
    <mergeCell ref="L20:M20"/>
    <mergeCell ref="A13:B13"/>
    <mergeCell ref="B1:H1"/>
    <mergeCell ref="B2:H2"/>
    <mergeCell ref="G3:I3"/>
    <mergeCell ref="G4:I4"/>
    <mergeCell ref="A9:B9"/>
    <mergeCell ref="E7:G7"/>
    <mergeCell ref="A21:B21"/>
    <mergeCell ref="L7:M7"/>
    <mergeCell ref="I7:K7"/>
    <mergeCell ref="A7:B8"/>
    <mergeCell ref="A10:B10"/>
    <mergeCell ref="A14:B14"/>
    <mergeCell ref="A11:B11"/>
    <mergeCell ref="A12:B12"/>
    <mergeCell ref="A15:B15"/>
    <mergeCell ref="A17:B17"/>
    <mergeCell ref="A18:B18"/>
    <mergeCell ref="A16:B16"/>
    <mergeCell ref="L35:M35"/>
    <mergeCell ref="A36:B36"/>
    <mergeCell ref="L37:M37"/>
    <mergeCell ref="L27:M27"/>
    <mergeCell ref="L23:M23"/>
    <mergeCell ref="A29:B29"/>
    <mergeCell ref="A23:B23"/>
    <mergeCell ref="L29:M29"/>
    <mergeCell ref="A22:B22"/>
    <mergeCell ref="A26:B26"/>
    <mergeCell ref="L25:M25"/>
    <mergeCell ref="A25:B25"/>
    <mergeCell ref="A27:B27"/>
    <mergeCell ref="L24:M24"/>
    <mergeCell ref="A24:B24"/>
    <mergeCell ref="A32:B32"/>
    <mergeCell ref="L45:M45"/>
    <mergeCell ref="L42:M42"/>
    <mergeCell ref="L41:M41"/>
    <mergeCell ref="L43:M43"/>
    <mergeCell ref="L44:M44"/>
    <mergeCell ref="L36:M36"/>
    <mergeCell ref="L40:M40"/>
    <mergeCell ref="A39:B39"/>
    <mergeCell ref="A40:B40"/>
    <mergeCell ref="A37:B37"/>
    <mergeCell ref="A38:B38"/>
    <mergeCell ref="A92:B92"/>
    <mergeCell ref="L90:M90"/>
    <mergeCell ref="A91:B91"/>
    <mergeCell ref="L92:M92"/>
    <mergeCell ref="A90:B90"/>
    <mergeCell ref="A42:B42"/>
    <mergeCell ref="L80:M80"/>
    <mergeCell ref="A48:B48"/>
    <mergeCell ref="B71:B72"/>
    <mergeCell ref="C71:C72"/>
    <mergeCell ref="A53:B53"/>
    <mergeCell ref="A54:B54"/>
    <mergeCell ref="A81:B81"/>
    <mergeCell ref="D71:D72"/>
    <mergeCell ref="A80:B80"/>
    <mergeCell ref="A58:B58"/>
    <mergeCell ref="A47:B47"/>
    <mergeCell ref="A50:B50"/>
    <mergeCell ref="L47:M47"/>
    <mergeCell ref="A55:B55"/>
    <mergeCell ref="A56:B56"/>
    <mergeCell ref="A57:B57"/>
    <mergeCell ref="A44:B44"/>
    <mergeCell ref="L46:M46"/>
    <mergeCell ref="L81:M81"/>
    <mergeCell ref="L85:M85"/>
    <mergeCell ref="A20:B20"/>
    <mergeCell ref="A61:B61"/>
    <mergeCell ref="A45:B45"/>
    <mergeCell ref="A46:B46"/>
    <mergeCell ref="A34:B34"/>
    <mergeCell ref="L30:M30"/>
    <mergeCell ref="A30:B30"/>
    <mergeCell ref="A31:B31"/>
    <mergeCell ref="L31:M31"/>
    <mergeCell ref="A33:B33"/>
    <mergeCell ref="A28:B28"/>
    <mergeCell ref="L32:M32"/>
    <mergeCell ref="L39:M39"/>
    <mergeCell ref="A35:B35"/>
    <mergeCell ref="L54:M54"/>
    <mergeCell ref="L55:M55"/>
    <mergeCell ref="A43:B43"/>
    <mergeCell ref="L83:M83"/>
    <mergeCell ref="A41:B41"/>
    <mergeCell ref="L33:M33"/>
    <mergeCell ref="L34:M34"/>
    <mergeCell ref="A71:A72"/>
    <mergeCell ref="E71:G71"/>
    <mergeCell ref="B66:H66"/>
    <mergeCell ref="G68:I68"/>
    <mergeCell ref="B65:H65"/>
    <mergeCell ref="L49:M49"/>
    <mergeCell ref="L50:M50"/>
    <mergeCell ref="L53:M53"/>
    <mergeCell ref="A49:B49"/>
    <mergeCell ref="A52:B52"/>
    <mergeCell ref="A51:B51"/>
    <mergeCell ref="L51:M51"/>
    <mergeCell ref="A88:B88"/>
    <mergeCell ref="A87:B87"/>
    <mergeCell ref="A89:B89"/>
    <mergeCell ref="L57:M57"/>
    <mergeCell ref="L89:M89"/>
    <mergeCell ref="L88:M88"/>
    <mergeCell ref="A84:B84"/>
    <mergeCell ref="L84:M84"/>
    <mergeCell ref="L87:M87"/>
    <mergeCell ref="A85:B85"/>
    <mergeCell ref="L71:M71"/>
    <mergeCell ref="I71:K71"/>
    <mergeCell ref="L82:M82"/>
    <mergeCell ref="L58:M58"/>
    <mergeCell ref="A83:B83"/>
    <mergeCell ref="L59:M59"/>
    <mergeCell ref="A59:B59"/>
    <mergeCell ref="G67:I67"/>
    <mergeCell ref="A86:B86"/>
    <mergeCell ref="L86:M86"/>
    <mergeCell ref="A82:B82"/>
    <mergeCell ref="L61:M61"/>
    <mergeCell ref="A60:B60"/>
    <mergeCell ref="L60:M60"/>
  </mergeCells>
  <phoneticPr fontId="15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activeCell="G5" sqref="G5:I5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8.5703125" customWidth="1"/>
    <col min="11" max="11" width="7.28515625" customWidth="1"/>
    <col min="12" max="12" width="7.7109375" customWidth="1"/>
    <col min="13" max="13" width="7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B2" s="155" t="s">
        <v>0</v>
      </c>
      <c r="C2" s="155"/>
      <c r="D2" s="155"/>
      <c r="E2" s="155"/>
      <c r="F2" s="155"/>
      <c r="G2" s="155"/>
      <c r="H2" s="155"/>
      <c r="J2" s="8"/>
      <c r="K2" s="8"/>
      <c r="L2" s="8"/>
      <c r="M2" s="8"/>
    </row>
    <row r="3" spans="1:13">
      <c r="B3" s="172" t="s">
        <v>15</v>
      </c>
      <c r="C3" s="172"/>
      <c r="D3" s="172"/>
      <c r="E3" s="172"/>
      <c r="F3" s="172"/>
      <c r="G3" s="172"/>
      <c r="H3" s="172"/>
      <c r="J3" s="8" t="s">
        <v>135</v>
      </c>
      <c r="K3" s="8"/>
      <c r="L3" s="8"/>
      <c r="M3" s="8"/>
    </row>
    <row r="4" spans="1:13">
      <c r="G4" s="166" t="s">
        <v>1</v>
      </c>
      <c r="H4" s="166"/>
      <c r="I4" s="166"/>
      <c r="J4" s="8"/>
      <c r="K4" s="8"/>
      <c r="L4" s="8"/>
      <c r="M4" s="8"/>
    </row>
    <row r="5" spans="1:13">
      <c r="G5" s="172" t="s">
        <v>136</v>
      </c>
      <c r="H5" s="165"/>
      <c r="I5" s="165"/>
      <c r="L5" s="7"/>
      <c r="M5" s="7"/>
    </row>
    <row r="6" spans="1:13">
      <c r="G6" s="6"/>
      <c r="H6" s="6"/>
      <c r="I6" s="6"/>
      <c r="L6" s="5" t="s">
        <v>11</v>
      </c>
      <c r="M6" s="5" t="s">
        <v>12</v>
      </c>
    </row>
    <row r="7" spans="1:13" ht="15.75" thickBot="1">
      <c r="J7" s="1" t="s">
        <v>9</v>
      </c>
      <c r="K7" s="1" t="s">
        <v>10</v>
      </c>
      <c r="L7" s="1">
        <v>1</v>
      </c>
      <c r="M7" s="1">
        <v>1</v>
      </c>
    </row>
    <row r="8" spans="1:13">
      <c r="A8" s="181" t="s">
        <v>2</v>
      </c>
      <c r="B8" s="182"/>
      <c r="C8" s="185" t="s">
        <v>13</v>
      </c>
      <c r="D8" s="179" t="s">
        <v>14</v>
      </c>
      <c r="E8" s="156"/>
      <c r="F8" s="156"/>
      <c r="G8" s="156"/>
      <c r="H8" s="42"/>
      <c r="I8" s="162"/>
      <c r="J8" s="162"/>
      <c r="K8" s="162"/>
      <c r="L8" s="162"/>
      <c r="M8" s="162"/>
    </row>
    <row r="9" spans="1:13">
      <c r="A9" s="183"/>
      <c r="B9" s="184"/>
      <c r="C9" s="186"/>
      <c r="D9" s="180"/>
      <c r="E9" s="43"/>
      <c r="F9" s="43"/>
      <c r="G9" s="43"/>
      <c r="H9" s="43"/>
      <c r="I9" s="43"/>
      <c r="J9" s="43"/>
      <c r="K9" s="43"/>
      <c r="L9" s="43"/>
      <c r="M9" s="43"/>
    </row>
    <row r="10" spans="1:13">
      <c r="A10" s="211" t="s">
        <v>72</v>
      </c>
      <c r="B10" s="212"/>
      <c r="C10" s="33">
        <v>60</v>
      </c>
      <c r="D10" s="79">
        <v>100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211" t="s">
        <v>102</v>
      </c>
      <c r="B11" s="212"/>
      <c r="C11" s="33">
        <v>200</v>
      </c>
      <c r="D11" s="79">
        <v>250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3" hidden="1">
      <c r="A12" s="211"/>
      <c r="B12" s="212"/>
      <c r="C12" s="33"/>
      <c r="D12" s="79"/>
      <c r="E12" s="46"/>
      <c r="F12" s="46"/>
      <c r="G12" s="46"/>
      <c r="H12" s="46"/>
      <c r="I12" s="46"/>
      <c r="J12" s="46"/>
      <c r="K12" s="46"/>
      <c r="L12" s="46"/>
      <c r="M12" s="46"/>
    </row>
    <row r="13" spans="1:13" hidden="1">
      <c r="A13" s="211"/>
      <c r="B13" s="212"/>
      <c r="C13" s="33"/>
      <c r="D13" s="79"/>
      <c r="E13" s="46"/>
      <c r="F13" s="46"/>
      <c r="G13" s="46"/>
      <c r="H13" s="46"/>
      <c r="I13" s="46"/>
      <c r="J13" s="46"/>
      <c r="K13" s="46"/>
      <c r="L13" s="46"/>
      <c r="M13" s="46"/>
    </row>
    <row r="14" spans="1:13">
      <c r="A14" s="211" t="s">
        <v>103</v>
      </c>
      <c r="B14" s="212"/>
      <c r="C14" s="33" t="s">
        <v>58</v>
      </c>
      <c r="D14" s="79" t="s">
        <v>58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3">
      <c r="A15" s="178" t="s">
        <v>38</v>
      </c>
      <c r="B15" s="213"/>
      <c r="C15" s="33" t="s">
        <v>42</v>
      </c>
      <c r="D15" s="79" t="s">
        <v>104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3">
      <c r="A16" s="178" t="s">
        <v>90</v>
      </c>
      <c r="B16" s="213"/>
      <c r="C16" s="33">
        <v>180</v>
      </c>
      <c r="D16" s="79">
        <v>180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178" t="s">
        <v>88</v>
      </c>
      <c r="B17" s="167"/>
      <c r="C17" s="33">
        <v>30</v>
      </c>
      <c r="D17" s="76">
        <v>30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>
      <c r="A18" s="193" t="s">
        <v>69</v>
      </c>
      <c r="B18" s="194"/>
      <c r="C18" s="33">
        <v>40</v>
      </c>
      <c r="D18" s="123">
        <v>60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 thickBot="1">
      <c r="A19" s="191"/>
      <c r="B19" s="204"/>
      <c r="C19" s="80"/>
      <c r="D19" s="77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15.75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90">
      <c r="A21" s="216" t="s">
        <v>8</v>
      </c>
      <c r="B21" s="217"/>
      <c r="C21" s="9" t="s">
        <v>20</v>
      </c>
      <c r="D21" s="9" t="s">
        <v>16</v>
      </c>
      <c r="E21" s="9" t="s">
        <v>6</v>
      </c>
      <c r="F21" s="9" t="s">
        <v>4</v>
      </c>
      <c r="G21" s="14" t="s">
        <v>17</v>
      </c>
      <c r="H21" s="14" t="s">
        <v>18</v>
      </c>
      <c r="I21" s="14" t="s">
        <v>6</v>
      </c>
      <c r="J21" s="14" t="s">
        <v>4</v>
      </c>
      <c r="K21" s="21" t="s">
        <v>5</v>
      </c>
      <c r="L21" s="173" t="s">
        <v>7</v>
      </c>
      <c r="M21" s="174"/>
    </row>
    <row r="22" spans="1:13">
      <c r="A22" s="214" t="s">
        <v>27</v>
      </c>
      <c r="B22" s="215"/>
      <c r="C22" s="92">
        <v>0.3</v>
      </c>
      <c r="D22" s="92">
        <f>C22*L7</f>
        <v>0.3</v>
      </c>
      <c r="E22" s="97">
        <v>22</v>
      </c>
      <c r="F22" s="97">
        <f t="shared" ref="F22:F27" si="0">D22*E22</f>
        <v>6.6</v>
      </c>
      <c r="G22" s="93">
        <v>5.0999999999999997E-2</v>
      </c>
      <c r="H22" s="94">
        <f>G22*M7</f>
        <v>5.0999999999999997E-2</v>
      </c>
      <c r="I22" s="98">
        <v>22</v>
      </c>
      <c r="J22" s="98">
        <f t="shared" ref="J22:J27" si="1">H22*I22</f>
        <v>1.1219999999999999</v>
      </c>
      <c r="K22" s="95">
        <f t="shared" ref="K22:K27" si="2">D22+H22</f>
        <v>0.35099999999999998</v>
      </c>
      <c r="L22" s="218">
        <f t="shared" ref="L22:L27" si="3">F22+J22</f>
        <v>7.7219999999999995</v>
      </c>
      <c r="M22" s="219"/>
    </row>
    <row r="23" spans="1:13">
      <c r="A23" s="214" t="s">
        <v>35</v>
      </c>
      <c r="B23" s="215"/>
      <c r="C23" s="96">
        <v>1.4999999999999999E-2</v>
      </c>
      <c r="D23" s="96">
        <f>C23*L7</f>
        <v>1.4999999999999999E-2</v>
      </c>
      <c r="E23" s="111">
        <v>46</v>
      </c>
      <c r="F23" s="97">
        <f t="shared" si="0"/>
        <v>0.69</v>
      </c>
      <c r="G23" s="93">
        <v>2.5000000000000001E-2</v>
      </c>
      <c r="H23" s="94">
        <f>G23*M7</f>
        <v>2.5000000000000001E-2</v>
      </c>
      <c r="I23" s="98">
        <v>46</v>
      </c>
      <c r="J23" s="98">
        <f t="shared" si="1"/>
        <v>1.1500000000000001</v>
      </c>
      <c r="K23" s="95">
        <f t="shared" si="2"/>
        <v>0.04</v>
      </c>
      <c r="L23" s="218">
        <f t="shared" si="3"/>
        <v>1.84</v>
      </c>
      <c r="M23" s="219"/>
    </row>
    <row r="24" spans="1:13">
      <c r="A24" s="214" t="s">
        <v>74</v>
      </c>
      <c r="B24" s="215"/>
      <c r="C24" s="96">
        <v>0.01</v>
      </c>
      <c r="D24" s="96">
        <f>C24*L7</f>
        <v>0.01</v>
      </c>
      <c r="E24" s="111">
        <v>180</v>
      </c>
      <c r="F24" s="97">
        <f t="shared" si="0"/>
        <v>1.8</v>
      </c>
      <c r="G24" s="93">
        <v>2.8000000000000001E-2</v>
      </c>
      <c r="H24" s="94">
        <f>G24*M7</f>
        <v>2.8000000000000001E-2</v>
      </c>
      <c r="I24" s="98">
        <v>180</v>
      </c>
      <c r="J24" s="98">
        <f t="shared" si="1"/>
        <v>5.04</v>
      </c>
      <c r="K24" s="95">
        <f t="shared" si="2"/>
        <v>3.7999999999999999E-2</v>
      </c>
      <c r="L24" s="218">
        <f t="shared" si="3"/>
        <v>6.84</v>
      </c>
      <c r="M24" s="219"/>
    </row>
    <row r="25" spans="1:13">
      <c r="A25" s="151" t="s">
        <v>61</v>
      </c>
      <c r="B25" s="209"/>
      <c r="C25" s="10">
        <v>0.01</v>
      </c>
      <c r="D25" s="10">
        <f>(C25*L7)/0.055</f>
        <v>0.18181818181818182</v>
      </c>
      <c r="E25" s="11">
        <v>7.32</v>
      </c>
      <c r="F25" s="97">
        <f>D25*E25</f>
        <v>1.330909090909091</v>
      </c>
      <c r="G25" s="38">
        <v>1.7000000000000001E-2</v>
      </c>
      <c r="H25" s="34">
        <f>(G25*M7)/0.055</f>
        <v>0.30909090909090914</v>
      </c>
      <c r="I25" s="32">
        <v>7.32</v>
      </c>
      <c r="J25" s="98">
        <f t="shared" si="1"/>
        <v>2.2625454545454549</v>
      </c>
      <c r="K25" s="95">
        <f t="shared" si="2"/>
        <v>0.49090909090909096</v>
      </c>
      <c r="L25" s="218">
        <f t="shared" si="3"/>
        <v>3.5934545454545459</v>
      </c>
      <c r="M25" s="219"/>
    </row>
    <row r="26" spans="1:13">
      <c r="A26" s="220" t="s">
        <v>40</v>
      </c>
      <c r="B26" s="221"/>
      <c r="C26" s="10">
        <v>6.0000000000000001E-3</v>
      </c>
      <c r="D26" s="10">
        <f>C26*L7</f>
        <v>6.0000000000000001E-3</v>
      </c>
      <c r="E26" s="11">
        <v>127</v>
      </c>
      <c r="F26" s="97">
        <f t="shared" si="0"/>
        <v>0.76200000000000001</v>
      </c>
      <c r="G26" s="38">
        <v>0.01</v>
      </c>
      <c r="H26" s="34">
        <f>G26*L7</f>
        <v>0.01</v>
      </c>
      <c r="I26" s="32">
        <v>127</v>
      </c>
      <c r="J26" s="98">
        <f t="shared" si="1"/>
        <v>1.27</v>
      </c>
      <c r="K26" s="95">
        <f t="shared" si="2"/>
        <v>1.6E-2</v>
      </c>
      <c r="L26" s="218">
        <f t="shared" si="3"/>
        <v>2.032</v>
      </c>
      <c r="M26" s="219"/>
    </row>
    <row r="27" spans="1:13">
      <c r="A27" s="136" t="s">
        <v>50</v>
      </c>
      <c r="B27" s="137"/>
      <c r="C27" s="10">
        <v>1E-3</v>
      </c>
      <c r="D27" s="10">
        <f>C27*L7</f>
        <v>1E-3</v>
      </c>
      <c r="E27" s="11">
        <v>16</v>
      </c>
      <c r="F27" s="11">
        <f t="shared" si="0"/>
        <v>1.6E-2</v>
      </c>
      <c r="G27" s="15">
        <v>1E-3</v>
      </c>
      <c r="H27" s="15">
        <f>G27*M7</f>
        <v>1E-3</v>
      </c>
      <c r="I27" s="32">
        <v>16</v>
      </c>
      <c r="J27" s="16">
        <f t="shared" si="1"/>
        <v>1.6E-2</v>
      </c>
      <c r="K27" s="22">
        <f t="shared" si="2"/>
        <v>2E-3</v>
      </c>
      <c r="L27" s="138">
        <f t="shared" si="3"/>
        <v>3.2000000000000001E-2</v>
      </c>
      <c r="M27" s="139"/>
    </row>
    <row r="28" spans="1:13">
      <c r="A28" s="177"/>
      <c r="B28" s="152"/>
      <c r="C28" s="10"/>
      <c r="D28" s="10"/>
      <c r="E28" s="11"/>
      <c r="F28" s="11"/>
      <c r="G28" s="15"/>
      <c r="H28" s="15"/>
      <c r="I28" s="17"/>
      <c r="J28" s="16"/>
      <c r="K28" s="22"/>
      <c r="L28" s="23"/>
      <c r="M28" s="36"/>
    </row>
    <row r="29" spans="1:13" s="6" customFormat="1">
      <c r="A29" s="136" t="s">
        <v>68</v>
      </c>
      <c r="B29" s="137"/>
      <c r="C29" s="28">
        <v>5.3999999999999999E-2</v>
      </c>
      <c r="D29" s="28">
        <f>C29*L7</f>
        <v>5.3999999999999999E-2</v>
      </c>
      <c r="E29" s="29">
        <v>500</v>
      </c>
      <c r="F29" s="29">
        <f>D29*E29</f>
        <v>27</v>
      </c>
      <c r="G29" s="15">
        <v>6.7000000000000004E-2</v>
      </c>
      <c r="H29" s="15">
        <f>G29*M7</f>
        <v>6.7000000000000004E-2</v>
      </c>
      <c r="I29" s="31">
        <v>500</v>
      </c>
      <c r="J29" s="16">
        <f t="shared" ref="J29:J36" si="4">H29*I29</f>
        <v>33.5</v>
      </c>
      <c r="K29" s="37">
        <f t="shared" ref="K29:K36" si="5">D29+H29</f>
        <v>0.121</v>
      </c>
      <c r="L29" s="207">
        <f t="shared" ref="L29:L36" si="6">F29+J29</f>
        <v>60.5</v>
      </c>
      <c r="M29" s="208"/>
    </row>
    <row r="30" spans="1:13" s="6" customFormat="1">
      <c r="A30" s="136" t="s">
        <v>27</v>
      </c>
      <c r="B30" s="137"/>
      <c r="C30" s="28">
        <v>5.2999999999999999E-2</v>
      </c>
      <c r="D30" s="28">
        <f>C30*L7</f>
        <v>5.2999999999999999E-2</v>
      </c>
      <c r="E30" s="29">
        <v>22</v>
      </c>
      <c r="F30" s="29">
        <f t="shared" ref="F30:F35" si="7">D30*E30</f>
        <v>1.1659999999999999</v>
      </c>
      <c r="G30" s="15">
        <v>8.3000000000000004E-2</v>
      </c>
      <c r="H30" s="15">
        <f>G30*M7</f>
        <v>8.3000000000000004E-2</v>
      </c>
      <c r="I30" s="31">
        <v>22</v>
      </c>
      <c r="J30" s="16">
        <f t="shared" si="4"/>
        <v>1.8260000000000001</v>
      </c>
      <c r="K30" s="37">
        <f t="shared" si="5"/>
        <v>0.13600000000000001</v>
      </c>
      <c r="L30" s="207">
        <f t="shared" si="6"/>
        <v>2.992</v>
      </c>
      <c r="M30" s="208"/>
    </row>
    <row r="31" spans="1:13" s="6" customFormat="1">
      <c r="A31" s="136" t="s">
        <v>36</v>
      </c>
      <c r="B31" s="137"/>
      <c r="C31" s="28">
        <v>0.01</v>
      </c>
      <c r="D31" s="28">
        <f>C31*L7</f>
        <v>0.01</v>
      </c>
      <c r="E31" s="29">
        <v>26</v>
      </c>
      <c r="F31" s="29">
        <f t="shared" si="7"/>
        <v>0.26</v>
      </c>
      <c r="G31" s="15">
        <v>1.2E-2</v>
      </c>
      <c r="H31" s="15">
        <f>G31*M7</f>
        <v>1.2E-2</v>
      </c>
      <c r="I31" s="31">
        <v>26</v>
      </c>
      <c r="J31" s="16">
        <f t="shared" si="4"/>
        <v>0.312</v>
      </c>
      <c r="K31" s="37">
        <f t="shared" si="5"/>
        <v>2.1999999999999999E-2</v>
      </c>
      <c r="L31" s="207">
        <f t="shared" si="6"/>
        <v>0.57200000000000006</v>
      </c>
      <c r="M31" s="208"/>
    </row>
    <row r="32" spans="1:13" s="6" customFormat="1">
      <c r="A32" s="136" t="s">
        <v>35</v>
      </c>
      <c r="B32" s="137"/>
      <c r="C32" s="28">
        <v>0.01</v>
      </c>
      <c r="D32" s="28">
        <f>C32*L7</f>
        <v>0.01</v>
      </c>
      <c r="E32" s="29">
        <v>46</v>
      </c>
      <c r="F32" s="29">
        <f t="shared" si="7"/>
        <v>0.46</v>
      </c>
      <c r="G32" s="15">
        <v>1.2500000000000001E-2</v>
      </c>
      <c r="H32" s="15">
        <f>G32*M7</f>
        <v>1.2500000000000001E-2</v>
      </c>
      <c r="I32" s="31">
        <v>46</v>
      </c>
      <c r="J32" s="16">
        <f t="shared" si="4"/>
        <v>0.57500000000000007</v>
      </c>
      <c r="K32" s="37">
        <f t="shared" si="5"/>
        <v>2.2499999999999999E-2</v>
      </c>
      <c r="L32" s="207">
        <f t="shared" si="6"/>
        <v>1.0350000000000001</v>
      </c>
      <c r="M32" s="208"/>
    </row>
    <row r="33" spans="1:13" s="6" customFormat="1">
      <c r="A33" s="136" t="s">
        <v>19</v>
      </c>
      <c r="B33" s="137"/>
      <c r="C33" s="28">
        <v>4.0000000000000001E-3</v>
      </c>
      <c r="D33" s="28">
        <f>C33*L7</f>
        <v>4.0000000000000001E-3</v>
      </c>
      <c r="E33" s="29">
        <v>820</v>
      </c>
      <c r="F33" s="29">
        <f t="shared" si="7"/>
        <v>3.2800000000000002</v>
      </c>
      <c r="G33" s="15">
        <v>5.0000000000000001E-3</v>
      </c>
      <c r="H33" s="15">
        <f>G33*M7</f>
        <v>5.0000000000000001E-3</v>
      </c>
      <c r="I33" s="31">
        <v>820</v>
      </c>
      <c r="J33" s="16">
        <f t="shared" si="4"/>
        <v>4.0999999999999996</v>
      </c>
      <c r="K33" s="37">
        <f t="shared" si="5"/>
        <v>9.0000000000000011E-3</v>
      </c>
      <c r="L33" s="207">
        <f t="shared" si="6"/>
        <v>7.38</v>
      </c>
      <c r="M33" s="208"/>
    </row>
    <row r="34" spans="1:13" s="6" customFormat="1">
      <c r="A34" s="136" t="s">
        <v>105</v>
      </c>
      <c r="B34" s="137"/>
      <c r="C34" s="28">
        <v>1.6199999999999999E-2</v>
      </c>
      <c r="D34" s="28">
        <f>C34*L7</f>
        <v>1.6199999999999999E-2</v>
      </c>
      <c r="E34" s="29">
        <v>43</v>
      </c>
      <c r="F34" s="29">
        <f t="shared" si="7"/>
        <v>0.6966</v>
      </c>
      <c r="G34" s="15">
        <v>2.0199999999999999E-2</v>
      </c>
      <c r="H34" s="15">
        <f>G34*M7</f>
        <v>2.0199999999999999E-2</v>
      </c>
      <c r="I34" s="31">
        <v>43</v>
      </c>
      <c r="J34" s="16">
        <f t="shared" si="4"/>
        <v>0.86859999999999993</v>
      </c>
      <c r="K34" s="37">
        <f t="shared" si="5"/>
        <v>3.6400000000000002E-2</v>
      </c>
      <c r="L34" s="207">
        <f t="shared" si="6"/>
        <v>1.5651999999999999</v>
      </c>
      <c r="M34" s="208"/>
    </row>
    <row r="35" spans="1:13" s="6" customFormat="1">
      <c r="A35" s="136" t="s">
        <v>50</v>
      </c>
      <c r="B35" s="137"/>
      <c r="C35" s="28">
        <v>1E-3</v>
      </c>
      <c r="D35" s="28">
        <f>C35*L7</f>
        <v>1E-3</v>
      </c>
      <c r="E35" s="29">
        <v>16</v>
      </c>
      <c r="F35" s="29">
        <f t="shared" si="7"/>
        <v>1.6E-2</v>
      </c>
      <c r="G35" s="15">
        <v>1E-3</v>
      </c>
      <c r="H35" s="15">
        <f>G35*M7</f>
        <v>1E-3</v>
      </c>
      <c r="I35" s="31">
        <v>16</v>
      </c>
      <c r="J35" s="16">
        <f t="shared" si="4"/>
        <v>1.6E-2</v>
      </c>
      <c r="K35" s="37">
        <f t="shared" si="5"/>
        <v>2E-3</v>
      </c>
      <c r="L35" s="207">
        <f t="shared" si="6"/>
        <v>3.2000000000000001E-2</v>
      </c>
      <c r="M35" s="208"/>
    </row>
    <row r="36" spans="1:13" s="6" customFormat="1">
      <c r="A36" s="197"/>
      <c r="B36" s="137"/>
      <c r="C36" s="28"/>
      <c r="D36" s="28">
        <f>C36*L7</f>
        <v>0</v>
      </c>
      <c r="E36" s="29"/>
      <c r="F36" s="29">
        <f>D36*E36</f>
        <v>0</v>
      </c>
      <c r="G36" s="15"/>
      <c r="H36" s="15">
        <f>G36*M7</f>
        <v>0</v>
      </c>
      <c r="I36" s="31"/>
      <c r="J36" s="16">
        <f t="shared" si="4"/>
        <v>0</v>
      </c>
      <c r="K36" s="37">
        <f t="shared" si="5"/>
        <v>0</v>
      </c>
      <c r="L36" s="207">
        <f t="shared" si="6"/>
        <v>0</v>
      </c>
      <c r="M36" s="208"/>
    </row>
    <row r="37" spans="1:13" s="6" customFormat="1" hidden="1">
      <c r="A37" s="197"/>
      <c r="B37" s="137"/>
      <c r="C37" s="28"/>
      <c r="D37" s="28"/>
      <c r="E37" s="29"/>
      <c r="F37" s="29"/>
      <c r="G37" s="15"/>
      <c r="H37" s="34"/>
      <c r="I37" s="31"/>
      <c r="J37" s="16"/>
      <c r="K37" s="37"/>
      <c r="L37" s="207"/>
      <c r="M37" s="140"/>
    </row>
    <row r="38" spans="1:13" s="6" customFormat="1" hidden="1">
      <c r="A38" s="136"/>
      <c r="B38" s="137"/>
      <c r="C38" s="28"/>
      <c r="D38" s="28">
        <f>C38*L7</f>
        <v>0</v>
      </c>
      <c r="E38" s="29"/>
      <c r="F38" s="29">
        <f>D38*E38</f>
        <v>0</v>
      </c>
      <c r="G38" s="15"/>
      <c r="H38" s="34">
        <f>G38*M7</f>
        <v>0</v>
      </c>
      <c r="I38" s="31"/>
      <c r="J38" s="16">
        <f>H38*I38</f>
        <v>0</v>
      </c>
      <c r="K38" s="37">
        <f>D38+H38</f>
        <v>0</v>
      </c>
      <c r="L38" s="207">
        <f>F38+J38</f>
        <v>0</v>
      </c>
      <c r="M38" s="210"/>
    </row>
    <row r="39" spans="1:13">
      <c r="A39" s="151"/>
      <c r="B39" s="209"/>
      <c r="C39" s="10"/>
      <c r="D39" s="10"/>
      <c r="E39" s="11"/>
      <c r="F39" s="11"/>
      <c r="G39" s="38"/>
      <c r="H39" s="34"/>
      <c r="I39" s="32"/>
      <c r="J39" s="16"/>
      <c r="K39" s="22"/>
      <c r="L39" s="138"/>
      <c r="M39" s="140"/>
    </row>
    <row r="40" spans="1:13">
      <c r="A40" s="177" t="s">
        <v>46</v>
      </c>
      <c r="B40" s="205"/>
      <c r="C40" s="10">
        <v>0.107</v>
      </c>
      <c r="D40" s="10">
        <f>C40*L7</f>
        <v>0.107</v>
      </c>
      <c r="E40" s="11">
        <v>500</v>
      </c>
      <c r="F40" s="11">
        <f>D40*E40</f>
        <v>53.5</v>
      </c>
      <c r="G40" s="38">
        <v>0.107</v>
      </c>
      <c r="H40" s="34">
        <f>G40*M7</f>
        <v>0.107</v>
      </c>
      <c r="I40" s="32">
        <v>500</v>
      </c>
      <c r="J40" s="16">
        <f t="shared" ref="J40:J54" si="8">H40*I40</f>
        <v>53.5</v>
      </c>
      <c r="K40" s="22">
        <f>D40+H40</f>
        <v>0.214</v>
      </c>
      <c r="L40" s="138">
        <f>J40+F40</f>
        <v>107</v>
      </c>
      <c r="M40" s="139"/>
    </row>
    <row r="41" spans="1:13">
      <c r="A41" s="177" t="s">
        <v>44</v>
      </c>
      <c r="B41" s="205"/>
      <c r="C41" s="10">
        <v>2.9000000000000001E-2</v>
      </c>
      <c r="D41" s="10">
        <f>C41*L7</f>
        <v>2.9000000000000001E-2</v>
      </c>
      <c r="E41" s="11">
        <v>26</v>
      </c>
      <c r="F41" s="11">
        <f t="shared" ref="F41:F46" si="9">D41*E41</f>
        <v>0.754</v>
      </c>
      <c r="G41" s="38">
        <v>2.9000000000000001E-2</v>
      </c>
      <c r="H41" s="34">
        <f>G41*M7</f>
        <v>2.9000000000000001E-2</v>
      </c>
      <c r="I41" s="32">
        <v>26</v>
      </c>
      <c r="J41" s="16">
        <f t="shared" si="8"/>
        <v>0.754</v>
      </c>
      <c r="K41" s="22">
        <f t="shared" ref="K41:K46" si="10">D41+H41</f>
        <v>5.8000000000000003E-2</v>
      </c>
      <c r="L41" s="138">
        <f t="shared" ref="L41:L46" si="11">J41+F41</f>
        <v>1.508</v>
      </c>
      <c r="M41" s="139"/>
    </row>
    <row r="42" spans="1:13">
      <c r="A42" s="177" t="s">
        <v>31</v>
      </c>
      <c r="B42" s="205"/>
      <c r="C42" s="10">
        <v>5.0000000000000001E-3</v>
      </c>
      <c r="D42" s="10">
        <f>C42*L7</f>
        <v>5.0000000000000001E-3</v>
      </c>
      <c r="E42" s="11">
        <v>127</v>
      </c>
      <c r="F42" s="11">
        <f t="shared" si="9"/>
        <v>0.63500000000000001</v>
      </c>
      <c r="G42" s="38">
        <v>5.0000000000000001E-3</v>
      </c>
      <c r="H42" s="34">
        <f>G42*M7</f>
        <v>5.0000000000000001E-3</v>
      </c>
      <c r="I42" s="32">
        <v>127</v>
      </c>
      <c r="J42" s="16">
        <f t="shared" si="8"/>
        <v>0.63500000000000001</v>
      </c>
      <c r="K42" s="22">
        <f t="shared" si="10"/>
        <v>0.01</v>
      </c>
      <c r="L42" s="138">
        <f t="shared" si="11"/>
        <v>1.27</v>
      </c>
      <c r="M42" s="139"/>
    </row>
    <row r="43" spans="1:13">
      <c r="A43" s="177" t="s">
        <v>59</v>
      </c>
      <c r="B43" s="205"/>
      <c r="C43" s="10">
        <v>4.0000000000000001E-3</v>
      </c>
      <c r="D43" s="10">
        <f>C43*L7</f>
        <v>4.0000000000000001E-3</v>
      </c>
      <c r="E43" s="11">
        <v>42</v>
      </c>
      <c r="F43" s="11">
        <f t="shared" si="9"/>
        <v>0.16800000000000001</v>
      </c>
      <c r="G43" s="38">
        <v>4.0000000000000001E-3</v>
      </c>
      <c r="H43" s="34">
        <f>G43*M7</f>
        <v>4.0000000000000001E-3</v>
      </c>
      <c r="I43" s="32">
        <v>42</v>
      </c>
      <c r="J43" s="16">
        <f t="shared" si="8"/>
        <v>0.16800000000000001</v>
      </c>
      <c r="K43" s="22">
        <f t="shared" si="10"/>
        <v>8.0000000000000002E-3</v>
      </c>
      <c r="L43" s="138">
        <f t="shared" si="11"/>
        <v>0.33600000000000002</v>
      </c>
      <c r="M43" s="139"/>
    </row>
    <row r="44" spans="1:13">
      <c r="A44" s="177" t="s">
        <v>106</v>
      </c>
      <c r="B44" s="205"/>
      <c r="C44" s="10">
        <v>0.02</v>
      </c>
      <c r="D44" s="10">
        <f>C44*L7</f>
        <v>0.02</v>
      </c>
      <c r="E44" s="11">
        <v>295</v>
      </c>
      <c r="F44" s="11">
        <f t="shared" si="9"/>
        <v>5.9</v>
      </c>
      <c r="G44" s="38">
        <v>0.02</v>
      </c>
      <c r="H44" s="34">
        <f>G44*M7</f>
        <v>0.02</v>
      </c>
      <c r="I44" s="32">
        <v>295</v>
      </c>
      <c r="J44" s="16">
        <f t="shared" si="8"/>
        <v>5.9</v>
      </c>
      <c r="K44" s="22">
        <f t="shared" si="10"/>
        <v>0.04</v>
      </c>
      <c r="L44" s="138">
        <f t="shared" si="11"/>
        <v>11.8</v>
      </c>
      <c r="M44" s="139"/>
    </row>
    <row r="45" spans="1:13">
      <c r="A45" s="177" t="s">
        <v>32</v>
      </c>
      <c r="B45" s="205"/>
      <c r="C45" s="10">
        <v>1E-3</v>
      </c>
      <c r="D45" s="10">
        <f>C45*L7</f>
        <v>1E-3</v>
      </c>
      <c r="E45" s="11">
        <v>16</v>
      </c>
      <c r="F45" s="11">
        <f t="shared" si="9"/>
        <v>1.6E-2</v>
      </c>
      <c r="G45" s="38">
        <v>1E-3</v>
      </c>
      <c r="H45" s="34">
        <f>G45*M7</f>
        <v>1E-3</v>
      </c>
      <c r="I45" s="32">
        <v>16</v>
      </c>
      <c r="J45" s="16">
        <f t="shared" si="8"/>
        <v>1.6E-2</v>
      </c>
      <c r="K45" s="22">
        <f t="shared" si="10"/>
        <v>2E-3</v>
      </c>
      <c r="L45" s="138">
        <f t="shared" si="11"/>
        <v>3.2000000000000001E-2</v>
      </c>
      <c r="M45" s="139"/>
    </row>
    <row r="46" spans="1:13">
      <c r="A46" s="177"/>
      <c r="B46" s="205"/>
      <c r="C46" s="10"/>
      <c r="D46" s="10">
        <f>C46*L7</f>
        <v>0</v>
      </c>
      <c r="E46" s="11"/>
      <c r="F46" s="11">
        <f t="shared" si="9"/>
        <v>0</v>
      </c>
      <c r="G46" s="38"/>
      <c r="H46" s="34">
        <f>G46*M7</f>
        <v>0</v>
      </c>
      <c r="I46" s="32"/>
      <c r="J46" s="16">
        <f t="shared" si="8"/>
        <v>0</v>
      </c>
      <c r="K46" s="22">
        <f t="shared" si="10"/>
        <v>0</v>
      </c>
      <c r="L46" s="138">
        <f t="shared" si="11"/>
        <v>0</v>
      </c>
      <c r="M46" s="139"/>
    </row>
    <row r="47" spans="1:13">
      <c r="A47" s="177"/>
      <c r="B47" s="205"/>
      <c r="C47" s="10"/>
      <c r="D47" s="10"/>
      <c r="E47" s="11"/>
      <c r="F47" s="11"/>
      <c r="G47" s="38"/>
      <c r="H47" s="34"/>
      <c r="I47" s="32"/>
      <c r="J47" s="16"/>
      <c r="K47" s="22"/>
      <c r="L47" s="138"/>
      <c r="M47" s="139"/>
    </row>
    <row r="48" spans="1:13" hidden="1">
      <c r="A48" s="177"/>
      <c r="B48" s="205"/>
      <c r="C48" s="10"/>
      <c r="D48" s="10"/>
      <c r="E48" s="11"/>
      <c r="F48" s="11"/>
      <c r="G48" s="38"/>
      <c r="H48" s="34"/>
      <c r="I48" s="32"/>
      <c r="J48" s="16"/>
      <c r="K48" s="22"/>
      <c r="L48" s="23"/>
      <c r="M48" s="36"/>
    </row>
    <row r="49" spans="1:13" hidden="1">
      <c r="A49" s="136"/>
      <c r="B49" s="137"/>
      <c r="C49" s="10"/>
      <c r="D49" s="10"/>
      <c r="E49" s="11"/>
      <c r="F49" s="11"/>
      <c r="G49" s="35"/>
      <c r="H49" s="34"/>
      <c r="I49" s="32"/>
      <c r="J49" s="16"/>
      <c r="K49" s="22"/>
      <c r="L49" s="138"/>
      <c r="M49" s="139"/>
    </row>
    <row r="50" spans="1:13" hidden="1">
      <c r="A50" s="136"/>
      <c r="B50" s="137"/>
      <c r="C50" s="10"/>
      <c r="D50" s="10"/>
      <c r="E50" s="11"/>
      <c r="F50" s="11"/>
      <c r="G50" s="35"/>
      <c r="H50" s="34"/>
      <c r="I50" s="32"/>
      <c r="J50" s="16"/>
      <c r="K50" s="22"/>
      <c r="L50" s="138"/>
      <c r="M50" s="139"/>
    </row>
    <row r="51" spans="1:13" hidden="1">
      <c r="A51" s="177"/>
      <c r="B51" s="205"/>
      <c r="C51" s="10"/>
      <c r="D51" s="10"/>
      <c r="E51" s="11"/>
      <c r="F51" s="11"/>
      <c r="G51" s="38"/>
      <c r="H51" s="34"/>
      <c r="I51" s="32"/>
      <c r="J51" s="16"/>
      <c r="K51" s="22"/>
      <c r="L51" s="138"/>
      <c r="M51" s="139"/>
    </row>
    <row r="52" spans="1:13">
      <c r="A52" s="177" t="s">
        <v>84</v>
      </c>
      <c r="B52" s="205"/>
      <c r="C52" s="10">
        <v>6.3E-2</v>
      </c>
      <c r="D52" s="10">
        <f>C52*L7</f>
        <v>6.3E-2</v>
      </c>
      <c r="E52" s="11">
        <v>110</v>
      </c>
      <c r="F52" s="11">
        <f>E52*D52</f>
        <v>6.93</v>
      </c>
      <c r="G52" s="38">
        <v>7.4999999999999997E-2</v>
      </c>
      <c r="H52" s="34">
        <f>G52*M7</f>
        <v>7.4999999999999997E-2</v>
      </c>
      <c r="I52" s="32">
        <v>110</v>
      </c>
      <c r="J52" s="16">
        <f t="shared" si="8"/>
        <v>8.25</v>
      </c>
      <c r="K52" s="22">
        <f t="shared" ref="K52:K59" si="12">D52+H52</f>
        <v>0.13800000000000001</v>
      </c>
      <c r="L52" s="138">
        <f t="shared" ref="L52:L62" si="13">F52+J52</f>
        <v>15.18</v>
      </c>
      <c r="M52" s="139"/>
    </row>
    <row r="53" spans="1:13">
      <c r="A53" s="177" t="s">
        <v>21</v>
      </c>
      <c r="B53" s="205"/>
      <c r="C53" s="10">
        <v>5.0000000000000001E-3</v>
      </c>
      <c r="D53" s="10">
        <f>C53*L7</f>
        <v>5.0000000000000001E-3</v>
      </c>
      <c r="E53" s="11">
        <v>820</v>
      </c>
      <c r="F53" s="11">
        <f t="shared" ref="F53:F59" si="14">D53*E53</f>
        <v>4.0999999999999996</v>
      </c>
      <c r="G53" s="38">
        <v>6.0000000000000001E-3</v>
      </c>
      <c r="H53" s="34">
        <f>G53*M7</f>
        <v>6.0000000000000001E-3</v>
      </c>
      <c r="I53" s="32">
        <v>820</v>
      </c>
      <c r="J53" s="16">
        <f t="shared" si="8"/>
        <v>4.92</v>
      </c>
      <c r="K53" s="22">
        <f t="shared" si="12"/>
        <v>1.0999999999999999E-2</v>
      </c>
      <c r="L53" s="138">
        <f t="shared" si="13"/>
        <v>9.02</v>
      </c>
      <c r="M53" s="139"/>
    </row>
    <row r="54" spans="1:13">
      <c r="A54" s="136" t="s">
        <v>32</v>
      </c>
      <c r="B54" s="137"/>
      <c r="C54" s="10">
        <v>1E-3</v>
      </c>
      <c r="D54" s="10">
        <f>C54*L7</f>
        <v>1E-3</v>
      </c>
      <c r="E54" s="11">
        <v>16</v>
      </c>
      <c r="F54" s="11">
        <f t="shared" si="14"/>
        <v>1.6E-2</v>
      </c>
      <c r="G54" s="39">
        <v>1E-3</v>
      </c>
      <c r="H54" s="34">
        <f>G54*M7</f>
        <v>1E-3</v>
      </c>
      <c r="I54" s="32">
        <v>16</v>
      </c>
      <c r="J54" s="16">
        <f t="shared" si="8"/>
        <v>1.6E-2</v>
      </c>
      <c r="K54" s="22">
        <f t="shared" si="12"/>
        <v>2E-3</v>
      </c>
      <c r="L54" s="138">
        <f t="shared" si="13"/>
        <v>3.2000000000000001E-2</v>
      </c>
      <c r="M54" s="139"/>
    </row>
    <row r="55" spans="1:13" hidden="1">
      <c r="A55" s="136"/>
      <c r="B55" s="137"/>
      <c r="C55" s="10"/>
      <c r="D55" s="10">
        <f>C55*L7</f>
        <v>0</v>
      </c>
      <c r="E55" s="11"/>
      <c r="F55" s="11">
        <f t="shared" si="14"/>
        <v>0</v>
      </c>
      <c r="G55" s="39"/>
      <c r="H55" s="34">
        <f>G55*M7</f>
        <v>0</v>
      </c>
      <c r="I55" s="32"/>
      <c r="J55" s="16">
        <f>H55*I55</f>
        <v>0</v>
      </c>
      <c r="K55" s="22">
        <f t="shared" si="12"/>
        <v>0</v>
      </c>
      <c r="L55" s="138">
        <f>F55+J55</f>
        <v>0</v>
      </c>
      <c r="M55" s="139"/>
    </row>
    <row r="56" spans="1:13" hidden="1">
      <c r="A56" s="136"/>
      <c r="B56" s="137"/>
      <c r="C56" s="10"/>
      <c r="D56" s="10">
        <f>C56*L7</f>
        <v>0</v>
      </c>
      <c r="E56" s="11"/>
      <c r="F56" s="11">
        <f t="shared" si="14"/>
        <v>0</v>
      </c>
      <c r="G56" s="39"/>
      <c r="H56" s="15">
        <f>G56*M7</f>
        <v>0</v>
      </c>
      <c r="I56" s="31"/>
      <c r="J56" s="16">
        <f>H56*I56</f>
        <v>0</v>
      </c>
      <c r="K56" s="22">
        <f t="shared" si="12"/>
        <v>0</v>
      </c>
      <c r="L56" s="138">
        <f t="shared" si="13"/>
        <v>0</v>
      </c>
      <c r="M56" s="139"/>
    </row>
    <row r="57" spans="1:13" hidden="1">
      <c r="A57" s="136"/>
      <c r="B57" s="137"/>
      <c r="C57" s="10"/>
      <c r="D57" s="10">
        <f>C57*M7</f>
        <v>0</v>
      </c>
      <c r="E57" s="11"/>
      <c r="F57" s="11">
        <f t="shared" si="14"/>
        <v>0</v>
      </c>
      <c r="G57" s="39"/>
      <c r="H57" s="15">
        <f>G57*M7</f>
        <v>0</v>
      </c>
      <c r="I57" s="31"/>
      <c r="J57" s="16">
        <f>H57*I57</f>
        <v>0</v>
      </c>
      <c r="K57" s="22">
        <f t="shared" si="12"/>
        <v>0</v>
      </c>
      <c r="L57" s="138">
        <f t="shared" si="13"/>
        <v>0</v>
      </c>
      <c r="M57" s="139"/>
    </row>
    <row r="58" spans="1:13" hidden="1">
      <c r="A58" s="136"/>
      <c r="B58" s="137"/>
      <c r="C58" s="10"/>
      <c r="D58" s="10">
        <f>C58*L7</f>
        <v>0</v>
      </c>
      <c r="E58" s="11"/>
      <c r="F58" s="11">
        <f t="shared" si="14"/>
        <v>0</v>
      </c>
      <c r="G58" s="39"/>
      <c r="H58" s="15">
        <f>G58*M7</f>
        <v>0</v>
      </c>
      <c r="I58" s="31"/>
      <c r="J58" s="16">
        <f>H58*I58</f>
        <v>0</v>
      </c>
      <c r="K58" s="22">
        <f t="shared" si="12"/>
        <v>0</v>
      </c>
      <c r="L58" s="138">
        <f>F58+J58</f>
        <v>0</v>
      </c>
      <c r="M58" s="139"/>
    </row>
    <row r="59" spans="1:13" hidden="1">
      <c r="A59" s="177"/>
      <c r="B59" s="205"/>
      <c r="C59" s="10"/>
      <c r="D59" s="10">
        <f>C59*L7</f>
        <v>0</v>
      </c>
      <c r="E59" s="11"/>
      <c r="F59" s="11">
        <f t="shared" si="14"/>
        <v>0</v>
      </c>
      <c r="G59" s="38"/>
      <c r="H59" s="34">
        <f>G59*M7</f>
        <v>0</v>
      </c>
      <c r="I59" s="32"/>
      <c r="J59" s="16">
        <f>H59*I59</f>
        <v>0</v>
      </c>
      <c r="K59" s="22">
        <f t="shared" si="12"/>
        <v>0</v>
      </c>
      <c r="L59" s="138">
        <f>J59+F59</f>
        <v>0</v>
      </c>
      <c r="M59" s="139"/>
    </row>
    <row r="60" spans="1:13">
      <c r="A60" s="136"/>
      <c r="B60" s="137"/>
      <c r="C60" s="10"/>
      <c r="D60" s="10"/>
      <c r="E60" s="11"/>
      <c r="F60" s="11"/>
      <c r="G60" s="39"/>
      <c r="H60" s="15"/>
      <c r="I60" s="31"/>
      <c r="J60" s="16"/>
      <c r="K60" s="22"/>
      <c r="L60" s="138"/>
      <c r="M60" s="140"/>
    </row>
    <row r="61" spans="1:13">
      <c r="A61" s="136" t="s">
        <v>107</v>
      </c>
      <c r="B61" s="137"/>
      <c r="C61" s="28">
        <v>0.04</v>
      </c>
      <c r="D61" s="28">
        <f>C61*L7</f>
        <v>0.04</v>
      </c>
      <c r="E61" s="29">
        <v>130</v>
      </c>
      <c r="F61" s="29">
        <f>D61*E61</f>
        <v>5.2</v>
      </c>
      <c r="G61" s="39">
        <v>0.04</v>
      </c>
      <c r="H61" s="15">
        <f>G61*M7</f>
        <v>0.04</v>
      </c>
      <c r="I61" s="31">
        <v>130</v>
      </c>
      <c r="J61" s="16">
        <f>H61*I61</f>
        <v>5.2</v>
      </c>
      <c r="K61" s="37">
        <f>D61+H61</f>
        <v>0.08</v>
      </c>
      <c r="L61" s="207">
        <f t="shared" si="13"/>
        <v>10.4</v>
      </c>
      <c r="M61" s="208"/>
    </row>
    <row r="62" spans="1:13">
      <c r="A62" s="136" t="s">
        <v>22</v>
      </c>
      <c r="B62" s="137"/>
      <c r="C62" s="10">
        <v>2.1999999999999999E-2</v>
      </c>
      <c r="D62" s="10">
        <f>C62*L7</f>
        <v>2.1999999999999999E-2</v>
      </c>
      <c r="E62" s="11">
        <v>88</v>
      </c>
      <c r="F62" s="11">
        <f>D62*E62</f>
        <v>1.9359999999999999</v>
      </c>
      <c r="G62" s="39">
        <v>2.1999999999999999E-2</v>
      </c>
      <c r="H62" s="15">
        <f>G62*M7</f>
        <v>2.1999999999999999E-2</v>
      </c>
      <c r="I62" s="31">
        <v>88</v>
      </c>
      <c r="J62" s="16">
        <f>H62*I62</f>
        <v>1.9359999999999999</v>
      </c>
      <c r="K62" s="22">
        <f>D62+H62</f>
        <v>4.3999999999999997E-2</v>
      </c>
      <c r="L62" s="138">
        <f t="shared" si="13"/>
        <v>3.8719999999999999</v>
      </c>
      <c r="M62" s="139"/>
    </row>
    <row r="63" spans="1:13" s="130" customFormat="1">
      <c r="A63" s="136" t="s">
        <v>108</v>
      </c>
      <c r="B63" s="137"/>
      <c r="C63" s="10">
        <v>1.8000000000000001E-4</v>
      </c>
      <c r="D63" s="10">
        <f>C63*L7</f>
        <v>1.8000000000000001E-4</v>
      </c>
      <c r="E63" s="11">
        <v>936</v>
      </c>
      <c r="F63" s="11">
        <f>D63*E63</f>
        <v>0.16848000000000002</v>
      </c>
      <c r="G63" s="39">
        <v>1.8000000000000001E-4</v>
      </c>
      <c r="H63" s="15">
        <f>G63*M7</f>
        <v>1.8000000000000001E-4</v>
      </c>
      <c r="I63" s="31">
        <v>936</v>
      </c>
      <c r="J63" s="16">
        <f>H63*I63</f>
        <v>0.16848000000000002</v>
      </c>
      <c r="K63" s="22">
        <f>D63+H63</f>
        <v>3.6000000000000002E-4</v>
      </c>
      <c r="L63" s="138">
        <f>F63+J63</f>
        <v>0.33696000000000004</v>
      </c>
      <c r="M63" s="139"/>
    </row>
    <row r="64" spans="1:13">
      <c r="A64" s="136"/>
      <c r="B64" s="137"/>
      <c r="C64" s="10"/>
      <c r="D64" s="10"/>
      <c r="E64" s="11"/>
      <c r="F64" s="11"/>
      <c r="G64" s="39"/>
      <c r="H64" s="15"/>
      <c r="I64" s="31"/>
      <c r="J64" s="16"/>
      <c r="K64" s="22"/>
      <c r="L64" s="198"/>
      <c r="M64" s="199"/>
    </row>
    <row r="65" spans="1:13">
      <c r="A65" s="177" t="s">
        <v>69</v>
      </c>
      <c r="B65" s="205"/>
      <c r="C65" s="10">
        <v>0.04</v>
      </c>
      <c r="D65" s="10">
        <f>C65*L7</f>
        <v>0.04</v>
      </c>
      <c r="E65" s="11">
        <v>71</v>
      </c>
      <c r="F65" s="11">
        <f>D65*E65</f>
        <v>2.84</v>
      </c>
      <c r="G65" s="39">
        <v>0.06</v>
      </c>
      <c r="H65" s="15">
        <f>G65*M7</f>
        <v>0.06</v>
      </c>
      <c r="I65" s="31">
        <v>71</v>
      </c>
      <c r="J65" s="16">
        <f>H65*I65</f>
        <v>4.26</v>
      </c>
      <c r="K65" s="22">
        <f>D65+H65</f>
        <v>0.1</v>
      </c>
      <c r="L65" s="138">
        <f>F65+J65</f>
        <v>7.1</v>
      </c>
      <c r="M65" s="140"/>
    </row>
    <row r="66" spans="1:13">
      <c r="A66" s="177"/>
      <c r="B66" s="205"/>
      <c r="C66" s="10"/>
      <c r="D66" s="10"/>
      <c r="E66" s="11"/>
      <c r="F66" s="11"/>
      <c r="G66" s="39"/>
      <c r="H66" s="15"/>
      <c r="I66" s="31"/>
      <c r="J66" s="16"/>
      <c r="K66" s="22"/>
      <c r="L66" s="23"/>
      <c r="M66" s="40"/>
    </row>
    <row r="67" spans="1:13">
      <c r="A67" s="177" t="s">
        <v>88</v>
      </c>
      <c r="B67" s="205"/>
      <c r="C67" s="10">
        <v>0.03</v>
      </c>
      <c r="D67" s="10">
        <f>C67*L7</f>
        <v>0.03</v>
      </c>
      <c r="E67" s="11">
        <v>66</v>
      </c>
      <c r="F67" s="11">
        <f>D67*E67</f>
        <v>1.98</v>
      </c>
      <c r="G67" s="39">
        <v>0.03</v>
      </c>
      <c r="H67" s="15">
        <f>G67*M7</f>
        <v>0.03</v>
      </c>
      <c r="I67" s="31">
        <v>66</v>
      </c>
      <c r="J67" s="16">
        <f>H67*I67</f>
        <v>1.98</v>
      </c>
      <c r="K67" s="22">
        <f>D67+H67</f>
        <v>0.06</v>
      </c>
      <c r="L67" s="206">
        <f>J67+F67</f>
        <v>3.96</v>
      </c>
      <c r="M67" s="140"/>
    </row>
    <row r="68" spans="1:13">
      <c r="A68" s="177"/>
      <c r="B68" s="205"/>
      <c r="C68" s="10"/>
      <c r="D68" s="10"/>
      <c r="E68" s="11"/>
      <c r="F68" s="11"/>
      <c r="G68" s="39"/>
      <c r="H68" s="15"/>
      <c r="I68" s="31"/>
      <c r="J68" s="16"/>
      <c r="K68" s="22"/>
      <c r="L68" s="23"/>
      <c r="M68" s="40"/>
    </row>
    <row r="69" spans="1:13">
      <c r="A69" s="153" t="s">
        <v>3</v>
      </c>
      <c r="B69" s="154"/>
      <c r="C69" s="12"/>
      <c r="D69" s="13"/>
      <c r="E69" s="13"/>
      <c r="F69" s="13">
        <f>SUM(F22:F68)</f>
        <v>128.22098909090911</v>
      </c>
      <c r="G69" s="18"/>
      <c r="H69" s="18"/>
      <c r="I69" s="19"/>
      <c r="J69" s="20">
        <f>SUM(J22:J68)</f>
        <v>139.76162545454545</v>
      </c>
      <c r="K69" s="22"/>
      <c r="L69" s="160">
        <f>SUM(L22:L68)</f>
        <v>267.98261454545462</v>
      </c>
      <c r="M69" s="161"/>
    </row>
    <row r="70" spans="1:13">
      <c r="A70" s="163"/>
      <c r="B70" s="164"/>
      <c r="C70" s="12"/>
      <c r="D70" s="13"/>
      <c r="E70" s="13"/>
      <c r="F70" s="13"/>
      <c r="G70" s="18"/>
      <c r="H70" s="18"/>
      <c r="I70" s="19"/>
      <c r="J70" s="20"/>
      <c r="K70" s="22"/>
      <c r="L70" s="160"/>
      <c r="M70" s="167"/>
    </row>
    <row r="71" spans="1:13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</row>
  </sheetData>
  <mergeCells count="116">
    <mergeCell ref="L23:M23"/>
    <mergeCell ref="E8:G8"/>
    <mergeCell ref="L8:M8"/>
    <mergeCell ref="L25:M25"/>
    <mergeCell ref="L26:M26"/>
    <mergeCell ref="L22:M22"/>
    <mergeCell ref="L27:M27"/>
    <mergeCell ref="A11:B11"/>
    <mergeCell ref="A14:B14"/>
    <mergeCell ref="A13:B13"/>
    <mergeCell ref="A17:B17"/>
    <mergeCell ref="L24:M24"/>
    <mergeCell ref="A26:B26"/>
    <mergeCell ref="L21:M21"/>
    <mergeCell ref="A12:B12"/>
    <mergeCell ref="A8:B9"/>
    <mergeCell ref="B2:H2"/>
    <mergeCell ref="B3:H3"/>
    <mergeCell ref="G4:I4"/>
    <mergeCell ref="G5:I5"/>
    <mergeCell ref="I8:K8"/>
    <mergeCell ref="A29:B29"/>
    <mergeCell ref="A18:B18"/>
    <mergeCell ref="A10:B10"/>
    <mergeCell ref="A15:B15"/>
    <mergeCell ref="A23:B23"/>
    <mergeCell ref="A27:B27"/>
    <mergeCell ref="A19:B19"/>
    <mergeCell ref="A16:B16"/>
    <mergeCell ref="A24:B24"/>
    <mergeCell ref="A25:B25"/>
    <mergeCell ref="C8:C9"/>
    <mergeCell ref="D8:D9"/>
    <mergeCell ref="A22:B22"/>
    <mergeCell ref="A21:B21"/>
    <mergeCell ref="A38:B38"/>
    <mergeCell ref="A28:B28"/>
    <mergeCell ref="A34:B34"/>
    <mergeCell ref="L37:M37"/>
    <mergeCell ref="A36:B36"/>
    <mergeCell ref="L36:M36"/>
    <mergeCell ref="L33:M33"/>
    <mergeCell ref="L38:M38"/>
    <mergeCell ref="L30:M30"/>
    <mergeCell ref="L35:M35"/>
    <mergeCell ref="A37:B37"/>
    <mergeCell ref="A35:B35"/>
    <mergeCell ref="A32:B32"/>
    <mergeCell ref="L34:M34"/>
    <mergeCell ref="L32:M32"/>
    <mergeCell ref="A33:B33"/>
    <mergeCell ref="L31:M31"/>
    <mergeCell ref="A30:B30"/>
    <mergeCell ref="A31:B31"/>
    <mergeCell ref="L29:M29"/>
    <mergeCell ref="A44:B44"/>
    <mergeCell ref="L44:M44"/>
    <mergeCell ref="L51:M51"/>
    <mergeCell ref="A49:B49"/>
    <mergeCell ref="L49:M49"/>
    <mergeCell ref="A48:B48"/>
    <mergeCell ref="L50:M50"/>
    <mergeCell ref="A50:B50"/>
    <mergeCell ref="A51:B51"/>
    <mergeCell ref="L47:M47"/>
    <mergeCell ref="A47:B47"/>
    <mergeCell ref="A46:B46"/>
    <mergeCell ref="A45:B45"/>
    <mergeCell ref="L46:M46"/>
    <mergeCell ref="L45:M45"/>
    <mergeCell ref="A39:B39"/>
    <mergeCell ref="L39:M39"/>
    <mergeCell ref="L41:M41"/>
    <mergeCell ref="L43:M43"/>
    <mergeCell ref="A43:B43"/>
    <mergeCell ref="A40:B40"/>
    <mergeCell ref="A42:B42"/>
    <mergeCell ref="L40:M40"/>
    <mergeCell ref="L42:M42"/>
    <mergeCell ref="A41:B41"/>
    <mergeCell ref="A61:B61"/>
    <mergeCell ref="A64:B64"/>
    <mergeCell ref="L54:M54"/>
    <mergeCell ref="A54:B54"/>
    <mergeCell ref="L60:M60"/>
    <mergeCell ref="A57:B57"/>
    <mergeCell ref="L59:M59"/>
    <mergeCell ref="A59:B59"/>
    <mergeCell ref="A58:B58"/>
    <mergeCell ref="A60:B60"/>
    <mergeCell ref="A63:B63"/>
    <mergeCell ref="L63:M63"/>
    <mergeCell ref="L70:M70"/>
    <mergeCell ref="A66:B66"/>
    <mergeCell ref="L65:M65"/>
    <mergeCell ref="L69:M69"/>
    <mergeCell ref="L67:M67"/>
    <mergeCell ref="A70:B70"/>
    <mergeCell ref="A67:B67"/>
    <mergeCell ref="A69:B69"/>
    <mergeCell ref="A52:B52"/>
    <mergeCell ref="L58:M58"/>
    <mergeCell ref="L52:M52"/>
    <mergeCell ref="L57:M57"/>
    <mergeCell ref="L55:M55"/>
    <mergeCell ref="A56:B56"/>
    <mergeCell ref="L56:M56"/>
    <mergeCell ref="A53:B53"/>
    <mergeCell ref="A65:B65"/>
    <mergeCell ref="A68:B68"/>
    <mergeCell ref="A55:B55"/>
    <mergeCell ref="L53:M53"/>
    <mergeCell ref="L64:M64"/>
    <mergeCell ref="L61:M61"/>
    <mergeCell ref="A62:B62"/>
    <mergeCell ref="L62:M62"/>
  </mergeCells>
  <phoneticPr fontId="1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8"/>
  <sheetViews>
    <sheetView workbookViewId="0">
      <selection activeCell="G4" sqref="G4:I4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9" t="s">
        <v>2</v>
      </c>
      <c r="B7" s="20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01"/>
      <c r="B8" s="20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>
      <c r="A9" s="178" t="s">
        <v>81</v>
      </c>
      <c r="B9" s="167"/>
      <c r="C9" s="82">
        <v>60</v>
      </c>
      <c r="D9" s="83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30.6" customHeight="1">
      <c r="A10" s="178" t="s">
        <v>73</v>
      </c>
      <c r="B10" s="167"/>
      <c r="C10" s="33">
        <v>200</v>
      </c>
      <c r="D10" s="76">
        <v>250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>
      <c r="A11" s="178" t="s">
        <v>109</v>
      </c>
      <c r="B11" s="167"/>
      <c r="C11" s="33">
        <v>90</v>
      </c>
      <c r="D11" s="76">
        <v>100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>
      <c r="A12" s="178" t="s">
        <v>79</v>
      </c>
      <c r="B12" s="167"/>
      <c r="C12" s="82">
        <v>150</v>
      </c>
      <c r="D12" s="83">
        <v>180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customHeight="1">
      <c r="A13" s="178" t="s">
        <v>110</v>
      </c>
      <c r="B13" s="167"/>
      <c r="C13" s="33">
        <v>200</v>
      </c>
      <c r="D13" s="76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>
      <c r="A14" s="178" t="s">
        <v>88</v>
      </c>
      <c r="B14" s="167"/>
      <c r="C14" s="33">
        <v>30</v>
      </c>
      <c r="D14" s="76">
        <v>30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193" t="s">
        <v>69</v>
      </c>
      <c r="B15" s="194"/>
      <c r="C15" s="33">
        <v>40</v>
      </c>
      <c r="D15" s="123">
        <v>60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>
      <c r="A16" s="224"/>
      <c r="B16" s="213"/>
      <c r="C16" s="69"/>
      <c r="D16" s="79"/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 thickBot="1">
      <c r="A17" s="191"/>
      <c r="B17" s="192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.7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90">
      <c r="A19" s="216" t="s">
        <v>8</v>
      </c>
      <c r="B19" s="217"/>
      <c r="C19" s="9" t="s">
        <v>20</v>
      </c>
      <c r="D19" s="9" t="s">
        <v>16</v>
      </c>
      <c r="E19" s="9" t="s">
        <v>6</v>
      </c>
      <c r="F19" s="9" t="s">
        <v>4</v>
      </c>
      <c r="G19" s="14" t="s">
        <v>17</v>
      </c>
      <c r="H19" s="14" t="s">
        <v>18</v>
      </c>
      <c r="I19" s="14" t="s">
        <v>6</v>
      </c>
      <c r="J19" s="14" t="s">
        <v>4</v>
      </c>
      <c r="K19" s="21" t="s">
        <v>5</v>
      </c>
      <c r="L19" s="173" t="s">
        <v>7</v>
      </c>
      <c r="M19" s="174"/>
    </row>
    <row r="20" spans="1:13">
      <c r="A20" s="222" t="s">
        <v>82</v>
      </c>
      <c r="B20" s="223"/>
      <c r="C20" s="99">
        <v>0.04</v>
      </c>
      <c r="D20" s="99">
        <f>C20*L6</f>
        <v>0.04</v>
      </c>
      <c r="E20" s="110">
        <v>180</v>
      </c>
      <c r="F20" s="110">
        <f>D20*E20</f>
        <v>7.2</v>
      </c>
      <c r="G20" s="93">
        <v>6.6000000000000003E-2</v>
      </c>
      <c r="H20" s="94">
        <f>G20*M6</f>
        <v>6.6000000000000003E-2</v>
      </c>
      <c r="I20" s="98">
        <v>180</v>
      </c>
      <c r="J20" s="93">
        <f>H20*I20</f>
        <v>11.88</v>
      </c>
      <c r="K20" s="95">
        <f>D20+H20</f>
        <v>0.10600000000000001</v>
      </c>
      <c r="L20" s="218">
        <f>F20+J20</f>
        <v>19.080000000000002</v>
      </c>
      <c r="M20" s="225"/>
    </row>
    <row r="21" spans="1:13">
      <c r="A21" s="222" t="s">
        <v>35</v>
      </c>
      <c r="B21" s="223"/>
      <c r="C21" s="96">
        <v>1.9E-2</v>
      </c>
      <c r="D21" s="96">
        <f>C21*L6</f>
        <v>1.9E-2</v>
      </c>
      <c r="E21" s="111">
        <v>46</v>
      </c>
      <c r="F21" s="111">
        <f>D21*E21</f>
        <v>0.874</v>
      </c>
      <c r="G21" s="93">
        <v>3.1E-2</v>
      </c>
      <c r="H21" s="94">
        <f>G21*M6</f>
        <v>3.1E-2</v>
      </c>
      <c r="I21" s="98">
        <v>46</v>
      </c>
      <c r="J21" s="93">
        <f>H21*I21</f>
        <v>1.4259999999999999</v>
      </c>
      <c r="K21" s="95">
        <f>D21+H21</f>
        <v>0.05</v>
      </c>
      <c r="L21" s="218">
        <f>F21+J21</f>
        <v>2.2999999999999998</v>
      </c>
      <c r="M21" s="225"/>
    </row>
    <row r="22" spans="1:13" s="130" customFormat="1">
      <c r="A22" s="222" t="s">
        <v>40</v>
      </c>
      <c r="B22" s="223"/>
      <c r="C22" s="96">
        <v>3.0000000000000001E-3</v>
      </c>
      <c r="D22" s="96">
        <f>C22*L6</f>
        <v>3.0000000000000001E-3</v>
      </c>
      <c r="E22" s="111">
        <v>127</v>
      </c>
      <c r="F22" s="111">
        <f>D22*E22</f>
        <v>0.38100000000000001</v>
      </c>
      <c r="G22" s="93">
        <v>5.0000000000000001E-3</v>
      </c>
      <c r="H22" s="94">
        <f>G22*M6</f>
        <v>5.0000000000000001E-3</v>
      </c>
      <c r="I22" s="98">
        <v>127</v>
      </c>
      <c r="J22" s="93">
        <f>H22*I22</f>
        <v>0.63500000000000001</v>
      </c>
      <c r="K22" s="95">
        <f t="shared" ref="K22:K23" si="0">D22+H22</f>
        <v>8.0000000000000002E-3</v>
      </c>
      <c r="L22" s="218">
        <f t="shared" ref="L22:L23" si="1">F22+J22</f>
        <v>1.016</v>
      </c>
      <c r="M22" s="225"/>
    </row>
    <row r="23" spans="1:13" s="130" customFormat="1">
      <c r="A23" s="222" t="s">
        <v>83</v>
      </c>
      <c r="B23" s="223"/>
      <c r="C23" s="96">
        <v>1.7999999999999999E-2</v>
      </c>
      <c r="D23" s="96">
        <f>C23*L6</f>
        <v>1.7999999999999999E-2</v>
      </c>
      <c r="E23" s="111">
        <v>590</v>
      </c>
      <c r="F23" s="111">
        <f>D23*E23</f>
        <v>10.62</v>
      </c>
      <c r="G23" s="93">
        <v>0.03</v>
      </c>
      <c r="H23" s="94">
        <f>G23*M6</f>
        <v>0.03</v>
      </c>
      <c r="I23" s="98">
        <v>590</v>
      </c>
      <c r="J23" s="93">
        <f>H23*I23</f>
        <v>17.7</v>
      </c>
      <c r="K23" s="95">
        <f t="shared" si="0"/>
        <v>4.8000000000000001E-2</v>
      </c>
      <c r="L23" s="218">
        <f t="shared" si="1"/>
        <v>28.32</v>
      </c>
      <c r="M23" s="225"/>
    </row>
    <row r="24" spans="1:13">
      <c r="A24" s="232" t="s">
        <v>50</v>
      </c>
      <c r="B24" s="223"/>
      <c r="C24" s="96">
        <v>5.9999999999999995E-4</v>
      </c>
      <c r="D24" s="96">
        <f>C24*L6</f>
        <v>5.9999999999999995E-4</v>
      </c>
      <c r="E24" s="111">
        <v>16</v>
      </c>
      <c r="F24" s="111">
        <f>D24*E24</f>
        <v>9.5999999999999992E-3</v>
      </c>
      <c r="G24" s="93">
        <v>1E-3</v>
      </c>
      <c r="H24" s="94">
        <f>G24*M6</f>
        <v>1E-3</v>
      </c>
      <c r="I24" s="98">
        <v>16</v>
      </c>
      <c r="J24" s="93">
        <f>H24*I24</f>
        <v>1.6E-2</v>
      </c>
      <c r="K24" s="95">
        <f>D24+H24</f>
        <v>1.5999999999999999E-3</v>
      </c>
      <c r="L24" s="218">
        <f>F24+J24</f>
        <v>2.5599999999999998E-2</v>
      </c>
      <c r="M24" s="225"/>
    </row>
    <row r="25" spans="1:13">
      <c r="A25" s="119"/>
      <c r="B25" s="118"/>
      <c r="C25" s="96"/>
      <c r="D25" s="96"/>
      <c r="E25" s="111"/>
      <c r="F25" s="111"/>
      <c r="G25" s="93"/>
      <c r="H25" s="94"/>
      <c r="I25" s="98"/>
      <c r="J25" s="93"/>
      <c r="K25" s="95"/>
      <c r="L25" s="230"/>
      <c r="M25" s="219"/>
    </row>
    <row r="26" spans="1:13">
      <c r="A26" s="226" t="s">
        <v>49</v>
      </c>
      <c r="B26" s="227"/>
      <c r="C26" s="100">
        <v>0.04</v>
      </c>
      <c r="D26" s="100">
        <f>C26*L6</f>
        <v>0.04</v>
      </c>
      <c r="E26" s="101">
        <v>252</v>
      </c>
      <c r="F26" s="101">
        <f>E26*D26</f>
        <v>10.08</v>
      </c>
      <c r="G26" s="102">
        <v>4.8000000000000001E-2</v>
      </c>
      <c r="H26" s="103">
        <f>G26*M6</f>
        <v>4.8000000000000001E-2</v>
      </c>
      <c r="I26" s="104">
        <v>252</v>
      </c>
      <c r="J26" s="105">
        <f>H26*I26</f>
        <v>12.096</v>
      </c>
      <c r="K26" s="106">
        <f>D26+H26</f>
        <v>8.7999999999999995E-2</v>
      </c>
      <c r="L26" s="228">
        <f>F26+J26</f>
        <v>22.176000000000002</v>
      </c>
      <c r="M26" s="229"/>
    </row>
    <row r="27" spans="1:13">
      <c r="A27" s="226" t="s">
        <v>27</v>
      </c>
      <c r="B27" s="227"/>
      <c r="C27" s="100">
        <v>0.08</v>
      </c>
      <c r="D27" s="100">
        <f>C27*L6</f>
        <v>0.08</v>
      </c>
      <c r="E27" s="101">
        <v>22</v>
      </c>
      <c r="F27" s="101">
        <f>E27*D27</f>
        <v>1.76</v>
      </c>
      <c r="G27" s="102">
        <v>0.1</v>
      </c>
      <c r="H27" s="103">
        <f>G27*M6</f>
        <v>0.1</v>
      </c>
      <c r="I27" s="104">
        <v>22</v>
      </c>
      <c r="J27" s="105">
        <f t="shared" ref="J27:J31" si="2">H27*I27</f>
        <v>2.2000000000000002</v>
      </c>
      <c r="K27" s="106">
        <f t="shared" ref="K27:K32" si="3">D27+H27</f>
        <v>0.18</v>
      </c>
      <c r="L27" s="228">
        <f t="shared" ref="L27:L32" si="4">F27+J27</f>
        <v>3.96</v>
      </c>
      <c r="M27" s="229"/>
    </row>
    <row r="28" spans="1:13">
      <c r="A28" s="231" t="s">
        <v>36</v>
      </c>
      <c r="B28" s="152"/>
      <c r="C28" s="100">
        <v>0.01</v>
      </c>
      <c r="D28" s="100">
        <f>C28*L6</f>
        <v>0.01</v>
      </c>
      <c r="E28" s="101">
        <v>26</v>
      </c>
      <c r="F28" s="101">
        <f t="shared" ref="F28:F30" si="5">E28*D28</f>
        <v>0.26</v>
      </c>
      <c r="G28" s="102">
        <v>1.2E-2</v>
      </c>
      <c r="H28" s="103">
        <f>G28*M6</f>
        <v>1.2E-2</v>
      </c>
      <c r="I28" s="104">
        <v>26</v>
      </c>
      <c r="J28" s="105">
        <f t="shared" si="2"/>
        <v>0.312</v>
      </c>
      <c r="K28" s="106">
        <f t="shared" si="3"/>
        <v>2.1999999999999999E-2</v>
      </c>
      <c r="L28" s="228">
        <f t="shared" si="4"/>
        <v>0.57200000000000006</v>
      </c>
      <c r="M28" s="229"/>
    </row>
    <row r="29" spans="1:13">
      <c r="A29" s="136" t="s">
        <v>35</v>
      </c>
      <c r="B29" s="137"/>
      <c r="C29" s="10">
        <v>0.01</v>
      </c>
      <c r="D29" s="10">
        <f>C29*L6</f>
        <v>0.01</v>
      </c>
      <c r="E29" s="11">
        <v>46</v>
      </c>
      <c r="F29" s="101">
        <f t="shared" si="5"/>
        <v>0.46</v>
      </c>
      <c r="G29" s="120">
        <v>1.2500000000000001E-2</v>
      </c>
      <c r="H29" s="34">
        <f>G29*M6</f>
        <v>1.2500000000000001E-2</v>
      </c>
      <c r="I29" s="32">
        <v>46</v>
      </c>
      <c r="J29" s="105">
        <f t="shared" si="2"/>
        <v>0.57500000000000007</v>
      </c>
      <c r="K29" s="106">
        <f t="shared" si="3"/>
        <v>2.2499999999999999E-2</v>
      </c>
      <c r="L29" s="228">
        <f t="shared" si="4"/>
        <v>1.0350000000000001</v>
      </c>
      <c r="M29" s="229"/>
    </row>
    <row r="30" spans="1:13">
      <c r="A30" s="136" t="s">
        <v>19</v>
      </c>
      <c r="B30" s="137"/>
      <c r="C30" s="10">
        <v>2.5000000000000001E-3</v>
      </c>
      <c r="D30" s="10">
        <f>C30*L6</f>
        <v>2.5000000000000001E-3</v>
      </c>
      <c r="E30" s="11">
        <v>820</v>
      </c>
      <c r="F30" s="101">
        <f t="shared" si="5"/>
        <v>2.0499999999999998</v>
      </c>
      <c r="G30" s="102">
        <v>3.0000000000000001E-3</v>
      </c>
      <c r="H30" s="34">
        <f>G30*M6</f>
        <v>3.0000000000000001E-3</v>
      </c>
      <c r="I30" s="32">
        <v>820</v>
      </c>
      <c r="J30" s="105">
        <f t="shared" si="2"/>
        <v>2.46</v>
      </c>
      <c r="K30" s="106">
        <f t="shared" si="3"/>
        <v>5.4999999999999997E-3</v>
      </c>
      <c r="L30" s="228">
        <f t="shared" si="4"/>
        <v>4.51</v>
      </c>
      <c r="M30" s="229"/>
    </row>
    <row r="31" spans="1:13">
      <c r="A31" s="136" t="s">
        <v>75</v>
      </c>
      <c r="B31" s="137"/>
      <c r="C31" s="10">
        <v>8.0000000000000002E-3</v>
      </c>
      <c r="D31" s="10">
        <f>C31*L6</f>
        <v>8.0000000000000002E-3</v>
      </c>
      <c r="E31" s="11">
        <v>42</v>
      </c>
      <c r="F31" s="101">
        <f>E31*D31</f>
        <v>0.33600000000000002</v>
      </c>
      <c r="G31" s="102">
        <v>0.01</v>
      </c>
      <c r="H31" s="34">
        <f>G31*M6</f>
        <v>0.01</v>
      </c>
      <c r="I31" s="32">
        <v>42</v>
      </c>
      <c r="J31" s="105">
        <f t="shared" si="2"/>
        <v>0.42</v>
      </c>
      <c r="K31" s="106">
        <f t="shared" si="3"/>
        <v>1.8000000000000002E-2</v>
      </c>
      <c r="L31" s="228">
        <f t="shared" si="4"/>
        <v>0.75600000000000001</v>
      </c>
      <c r="M31" s="229"/>
    </row>
    <row r="32" spans="1:13">
      <c r="A32" s="136" t="s">
        <v>50</v>
      </c>
      <c r="B32" s="137"/>
      <c r="C32" s="10">
        <v>1E-3</v>
      </c>
      <c r="D32" s="10">
        <f>C32*L6</f>
        <v>1E-3</v>
      </c>
      <c r="E32" s="11">
        <v>16</v>
      </c>
      <c r="F32" s="101">
        <f>E32*D32/0.055</f>
        <v>0.29090909090909089</v>
      </c>
      <c r="G32" s="102">
        <v>1E-3</v>
      </c>
      <c r="H32" s="34">
        <f>G32*M6</f>
        <v>1E-3</v>
      </c>
      <c r="I32" s="32">
        <v>16</v>
      </c>
      <c r="J32" s="105">
        <f>I32*H32/0.055</f>
        <v>0.29090909090909089</v>
      </c>
      <c r="K32" s="106">
        <f t="shared" si="3"/>
        <v>2E-3</v>
      </c>
      <c r="L32" s="228">
        <f t="shared" si="4"/>
        <v>0.58181818181818179</v>
      </c>
      <c r="M32" s="229"/>
    </row>
    <row r="33" spans="1:13">
      <c r="A33" s="226"/>
      <c r="B33" s="227"/>
      <c r="C33" s="10"/>
      <c r="D33" s="10"/>
      <c r="E33" s="11"/>
      <c r="F33" s="11"/>
      <c r="G33" s="35"/>
      <c r="H33" s="34"/>
      <c r="I33" s="32"/>
      <c r="J33" s="16"/>
      <c r="K33" s="22"/>
      <c r="L33" s="23"/>
      <c r="M33" s="36"/>
    </row>
    <row r="34" spans="1:13">
      <c r="A34" s="136" t="s">
        <v>111</v>
      </c>
      <c r="B34" s="137"/>
      <c r="C34" s="10">
        <v>0.104</v>
      </c>
      <c r="D34" s="10">
        <f>C34*L6</f>
        <v>0.104</v>
      </c>
      <c r="E34" s="11">
        <v>370</v>
      </c>
      <c r="F34" s="11">
        <f t="shared" ref="F34:F41" si="6">D34*E34</f>
        <v>38.479999999999997</v>
      </c>
      <c r="G34" s="35">
        <v>0.11550000000000001</v>
      </c>
      <c r="H34" s="34">
        <f>G34*M6</f>
        <v>0.11550000000000001</v>
      </c>
      <c r="I34" s="32">
        <v>370</v>
      </c>
      <c r="J34" s="16">
        <f t="shared" ref="J34:J41" si="7">H34*I34</f>
        <v>42.734999999999999</v>
      </c>
      <c r="K34" s="22">
        <f>D34+H34</f>
        <v>0.2195</v>
      </c>
      <c r="L34" s="138">
        <f t="shared" ref="L34:L39" si="8">F34+J34</f>
        <v>81.215000000000003</v>
      </c>
      <c r="M34" s="139"/>
    </row>
    <row r="35" spans="1:13">
      <c r="A35" s="136" t="s">
        <v>45</v>
      </c>
      <c r="B35" s="137"/>
      <c r="C35" s="10">
        <v>2E-3</v>
      </c>
      <c r="D35" s="10">
        <f>C35*L6</f>
        <v>2E-3</v>
      </c>
      <c r="E35" s="11">
        <v>242</v>
      </c>
      <c r="F35" s="11">
        <f t="shared" si="6"/>
        <v>0.48399999999999999</v>
      </c>
      <c r="G35" s="35">
        <v>2.5000000000000001E-3</v>
      </c>
      <c r="H35" s="34">
        <f>G35*M6</f>
        <v>2.5000000000000001E-3</v>
      </c>
      <c r="I35" s="32">
        <v>242</v>
      </c>
      <c r="J35" s="16">
        <f t="shared" si="7"/>
        <v>0.60499999999999998</v>
      </c>
      <c r="K35" s="22">
        <f>D35+H35</f>
        <v>4.5000000000000005E-3</v>
      </c>
      <c r="L35" s="138">
        <f t="shared" si="8"/>
        <v>1.089</v>
      </c>
      <c r="M35" s="139"/>
    </row>
    <row r="36" spans="1:13">
      <c r="A36" s="136" t="s">
        <v>31</v>
      </c>
      <c r="B36" s="137"/>
      <c r="C36" s="10">
        <v>3.0000000000000001E-3</v>
      </c>
      <c r="D36" s="10">
        <f>C36*L6</f>
        <v>3.0000000000000001E-3</v>
      </c>
      <c r="E36" s="11">
        <v>127</v>
      </c>
      <c r="F36" s="11">
        <f t="shared" si="6"/>
        <v>0.38100000000000001</v>
      </c>
      <c r="G36" s="35">
        <v>3.3E-3</v>
      </c>
      <c r="H36" s="34">
        <f>G36*M6</f>
        <v>3.3E-3</v>
      </c>
      <c r="I36" s="32">
        <v>127</v>
      </c>
      <c r="J36" s="16">
        <f t="shared" si="7"/>
        <v>0.41909999999999997</v>
      </c>
      <c r="K36" s="22">
        <f>D36+H36</f>
        <v>6.3E-3</v>
      </c>
      <c r="L36" s="138">
        <f t="shared" si="8"/>
        <v>0.80010000000000003</v>
      </c>
      <c r="M36" s="139"/>
    </row>
    <row r="37" spans="1:13">
      <c r="A37" s="136" t="s">
        <v>112</v>
      </c>
      <c r="B37" s="137"/>
      <c r="C37" s="10">
        <v>8.0000000000000004E-4</v>
      </c>
      <c r="D37" s="10">
        <f>C37*L6</f>
        <v>8.0000000000000004E-4</v>
      </c>
      <c r="E37" s="11">
        <v>936</v>
      </c>
      <c r="F37" s="11">
        <f t="shared" si="6"/>
        <v>0.74880000000000002</v>
      </c>
      <c r="G37" s="35">
        <v>8.0000000000000004E-4</v>
      </c>
      <c r="H37" s="34">
        <f>G37*M6</f>
        <v>8.0000000000000004E-4</v>
      </c>
      <c r="I37" s="32">
        <v>936</v>
      </c>
      <c r="J37" s="16">
        <f t="shared" si="7"/>
        <v>0.74880000000000002</v>
      </c>
      <c r="K37" s="22">
        <f>D37+H37</f>
        <v>1.6000000000000001E-3</v>
      </c>
      <c r="L37" s="138">
        <f t="shared" si="8"/>
        <v>1.4976</v>
      </c>
      <c r="M37" s="139"/>
    </row>
    <row r="38" spans="1:13">
      <c r="A38" s="136" t="s">
        <v>22</v>
      </c>
      <c r="B38" s="137"/>
      <c r="C38" s="10">
        <v>1E-3</v>
      </c>
      <c r="D38" s="10">
        <f>C38*L6</f>
        <v>1E-3</v>
      </c>
      <c r="E38" s="11">
        <v>88</v>
      </c>
      <c r="F38" s="11">
        <f t="shared" si="6"/>
        <v>8.7999999999999995E-2</v>
      </c>
      <c r="G38" s="35">
        <v>1.6000000000000001E-3</v>
      </c>
      <c r="H38" s="34">
        <f>G38*M6</f>
        <v>1.6000000000000001E-3</v>
      </c>
      <c r="I38" s="32">
        <v>88</v>
      </c>
      <c r="J38" s="16">
        <f t="shared" si="7"/>
        <v>0.14080000000000001</v>
      </c>
      <c r="K38" s="22">
        <f>D38+H38</f>
        <v>2.5999999999999999E-3</v>
      </c>
      <c r="L38" s="138">
        <f t="shared" si="8"/>
        <v>0.2288</v>
      </c>
      <c r="M38" s="139"/>
    </row>
    <row r="39" spans="1:13" s="130" customFormat="1">
      <c r="A39" s="136" t="s">
        <v>44</v>
      </c>
      <c r="B39" s="137"/>
      <c r="C39" s="10">
        <v>5.7000000000000002E-3</v>
      </c>
      <c r="D39" s="10">
        <f>C39*L6</f>
        <v>5.7000000000000002E-3</v>
      </c>
      <c r="E39" s="11">
        <v>26</v>
      </c>
      <c r="F39" s="11">
        <f t="shared" si="6"/>
        <v>0.1482</v>
      </c>
      <c r="G39" s="35">
        <v>5.7999999999999996E-3</v>
      </c>
      <c r="H39" s="34">
        <f>G39*M6</f>
        <v>5.7999999999999996E-3</v>
      </c>
      <c r="I39" s="32">
        <v>26</v>
      </c>
      <c r="J39" s="16">
        <f t="shared" si="7"/>
        <v>0.15079999999999999</v>
      </c>
      <c r="K39" s="22">
        <f t="shared" ref="K39:K40" si="9">D39+H39</f>
        <v>1.15E-2</v>
      </c>
      <c r="L39" s="138">
        <f t="shared" si="8"/>
        <v>0.29899999999999999</v>
      </c>
      <c r="M39" s="139"/>
    </row>
    <row r="40" spans="1:13" s="130" customFormat="1">
      <c r="A40" s="136" t="s">
        <v>113</v>
      </c>
      <c r="B40" s="137"/>
      <c r="C40" s="10">
        <v>1.6E-2</v>
      </c>
      <c r="D40" s="10">
        <f>C40*L6</f>
        <v>1.6E-2</v>
      </c>
      <c r="E40" s="11">
        <v>46</v>
      </c>
      <c r="F40" s="11">
        <f t="shared" si="6"/>
        <v>0.73599999999999999</v>
      </c>
      <c r="G40" s="35">
        <v>1.78E-2</v>
      </c>
      <c r="H40" s="34">
        <f>G40*M6</f>
        <v>1.78E-2</v>
      </c>
      <c r="I40" s="32">
        <v>46</v>
      </c>
      <c r="J40" s="16">
        <f t="shared" si="7"/>
        <v>0.81879999999999997</v>
      </c>
      <c r="K40" s="22">
        <f t="shared" si="9"/>
        <v>3.3799999999999997E-2</v>
      </c>
      <c r="L40" s="138">
        <f t="shared" ref="L40" si="10">F40+J40</f>
        <v>1.5548</v>
      </c>
      <c r="M40" s="139"/>
    </row>
    <row r="41" spans="1:13">
      <c r="A41" s="136" t="s">
        <v>32</v>
      </c>
      <c r="B41" s="137"/>
      <c r="C41" s="10">
        <v>1E-3</v>
      </c>
      <c r="D41" s="10">
        <f>C41*L6</f>
        <v>1E-3</v>
      </c>
      <c r="E41" s="11">
        <v>16</v>
      </c>
      <c r="F41" s="11">
        <f t="shared" si="6"/>
        <v>1.6E-2</v>
      </c>
      <c r="G41" s="35">
        <v>1E-3</v>
      </c>
      <c r="H41" s="34">
        <f>G41*M6</f>
        <v>1E-3</v>
      </c>
      <c r="I41" s="32">
        <v>16</v>
      </c>
      <c r="J41" s="16">
        <f t="shared" si="7"/>
        <v>1.6E-2</v>
      </c>
      <c r="K41" s="22">
        <f>D41+H41</f>
        <v>2E-3</v>
      </c>
      <c r="L41" s="138">
        <f>F41+J41</f>
        <v>3.2000000000000001E-2</v>
      </c>
      <c r="M41" s="139"/>
    </row>
    <row r="42" spans="1:13" s="130" customFormat="1">
      <c r="A42" s="136"/>
      <c r="B42" s="137"/>
      <c r="C42" s="10"/>
      <c r="D42" s="10"/>
      <c r="E42" s="11"/>
      <c r="F42" s="11"/>
      <c r="G42" s="35"/>
      <c r="H42" s="34"/>
      <c r="I42" s="32"/>
      <c r="J42" s="16"/>
      <c r="K42" s="22"/>
      <c r="L42" s="138"/>
      <c r="M42" s="139"/>
    </row>
    <row r="43" spans="1:13" s="130" customFormat="1">
      <c r="A43" s="136" t="s">
        <v>43</v>
      </c>
      <c r="B43" s="137"/>
      <c r="C43" s="10">
        <v>6.7000000000000004E-2</v>
      </c>
      <c r="D43" s="10">
        <f>C43*L6</f>
        <v>6.7000000000000004E-2</v>
      </c>
      <c r="E43" s="11">
        <v>22</v>
      </c>
      <c r="F43" s="11">
        <f>D43*E43</f>
        <v>1.4740000000000002</v>
      </c>
      <c r="G43" s="35">
        <v>0.08</v>
      </c>
      <c r="H43" s="34">
        <f>G43*M6</f>
        <v>0.08</v>
      </c>
      <c r="I43" s="32">
        <v>22</v>
      </c>
      <c r="J43" s="16">
        <f>H43*I43</f>
        <v>1.76</v>
      </c>
      <c r="K43" s="22">
        <f>D43+H43</f>
        <v>0.14700000000000002</v>
      </c>
      <c r="L43" s="138">
        <f>F43+J43</f>
        <v>3.234</v>
      </c>
      <c r="M43" s="139"/>
    </row>
    <row r="44" spans="1:13" s="130" customFormat="1">
      <c r="A44" s="136" t="s">
        <v>113</v>
      </c>
      <c r="B44" s="137"/>
      <c r="C44" s="10">
        <v>3.7499999999999999E-2</v>
      </c>
      <c r="D44" s="10">
        <f>C44*L6</f>
        <v>3.7499999999999999E-2</v>
      </c>
      <c r="E44" s="11">
        <v>46</v>
      </c>
      <c r="F44" s="11">
        <f t="shared" ref="F44:F55" si="11">D44*E44</f>
        <v>1.7249999999999999</v>
      </c>
      <c r="G44" s="35">
        <v>4.4999999999999998E-2</v>
      </c>
      <c r="H44" s="34">
        <f>G44*M6</f>
        <v>4.4999999999999998E-2</v>
      </c>
      <c r="I44" s="32">
        <v>46</v>
      </c>
      <c r="J44" s="16">
        <f t="shared" ref="J44:J55" si="12">H44*I44</f>
        <v>2.0699999999999998</v>
      </c>
      <c r="K44" s="22">
        <f t="shared" ref="K44:K55" si="13">D44+H44</f>
        <v>8.249999999999999E-2</v>
      </c>
      <c r="L44" s="138">
        <f t="shared" ref="L44:L54" si="14">F44+J44</f>
        <v>3.7949999999999999</v>
      </c>
      <c r="M44" s="139"/>
    </row>
    <row r="45" spans="1:13" s="130" customFormat="1">
      <c r="A45" s="136" t="s">
        <v>44</v>
      </c>
      <c r="B45" s="137"/>
      <c r="C45" s="10">
        <v>2.1399999999999999E-2</v>
      </c>
      <c r="D45" s="10">
        <f>C45*L6</f>
        <v>2.1399999999999999E-2</v>
      </c>
      <c r="E45" s="11">
        <v>26</v>
      </c>
      <c r="F45" s="11">
        <f t="shared" si="11"/>
        <v>0.55640000000000001</v>
      </c>
      <c r="G45" s="35">
        <v>2.5999999999999999E-2</v>
      </c>
      <c r="H45" s="34">
        <f>G45*M6</f>
        <v>2.5999999999999999E-2</v>
      </c>
      <c r="I45" s="32">
        <v>26</v>
      </c>
      <c r="J45" s="16">
        <f t="shared" si="12"/>
        <v>0.67599999999999993</v>
      </c>
      <c r="K45" s="22">
        <f t="shared" si="13"/>
        <v>4.7399999999999998E-2</v>
      </c>
      <c r="L45" s="138">
        <f t="shared" si="14"/>
        <v>1.2323999999999999</v>
      </c>
      <c r="M45" s="139"/>
    </row>
    <row r="46" spans="1:13" s="130" customFormat="1">
      <c r="A46" s="136" t="s">
        <v>114</v>
      </c>
      <c r="B46" s="137"/>
      <c r="C46" s="10">
        <v>4.4999999999999998E-2</v>
      </c>
      <c r="D46" s="10">
        <f>C46*L6</f>
        <v>4.4999999999999998E-2</v>
      </c>
      <c r="E46" s="11">
        <v>21</v>
      </c>
      <c r="F46" s="11">
        <f t="shared" si="11"/>
        <v>0.94499999999999995</v>
      </c>
      <c r="G46" s="35">
        <v>5.3999999999999999E-2</v>
      </c>
      <c r="H46" s="34">
        <f>G46*M6</f>
        <v>5.3999999999999999E-2</v>
      </c>
      <c r="I46" s="32">
        <v>21</v>
      </c>
      <c r="J46" s="16">
        <f t="shared" si="12"/>
        <v>1.1339999999999999</v>
      </c>
      <c r="K46" s="22">
        <f t="shared" si="13"/>
        <v>9.9000000000000005E-2</v>
      </c>
      <c r="L46" s="138">
        <f t="shared" si="14"/>
        <v>2.0789999999999997</v>
      </c>
      <c r="M46" s="139"/>
    </row>
    <row r="47" spans="1:13" s="130" customFormat="1">
      <c r="A47" s="136" t="s">
        <v>31</v>
      </c>
      <c r="B47" s="137"/>
      <c r="C47" s="10">
        <v>6.0000000000000001E-3</v>
      </c>
      <c r="D47" s="10">
        <f>C47*L6</f>
        <v>6.0000000000000001E-3</v>
      </c>
      <c r="E47" s="11">
        <v>127</v>
      </c>
      <c r="F47" s="11">
        <f t="shared" si="11"/>
        <v>0.76200000000000001</v>
      </c>
      <c r="G47" s="35">
        <v>7.0000000000000001E-3</v>
      </c>
      <c r="H47" s="34">
        <f>G47*M6</f>
        <v>7.0000000000000001E-3</v>
      </c>
      <c r="I47" s="32">
        <v>127</v>
      </c>
      <c r="J47" s="16">
        <f t="shared" si="12"/>
        <v>0.88900000000000001</v>
      </c>
      <c r="K47" s="22">
        <f t="shared" si="13"/>
        <v>1.3000000000000001E-2</v>
      </c>
      <c r="L47" s="138">
        <f t="shared" si="14"/>
        <v>1.651</v>
      </c>
      <c r="M47" s="139"/>
    </row>
    <row r="48" spans="1:13" s="130" customFormat="1">
      <c r="A48" s="136" t="s">
        <v>21</v>
      </c>
      <c r="B48" s="137"/>
      <c r="C48" s="10">
        <v>2E-3</v>
      </c>
      <c r="D48" s="10">
        <f>C48*L6</f>
        <v>2E-3</v>
      </c>
      <c r="E48" s="11">
        <v>820</v>
      </c>
      <c r="F48" s="11">
        <f t="shared" si="11"/>
        <v>1.6400000000000001</v>
      </c>
      <c r="G48" s="35">
        <v>2.7000000000000001E-3</v>
      </c>
      <c r="H48" s="34">
        <f>G48*M6</f>
        <v>2.7000000000000001E-3</v>
      </c>
      <c r="I48" s="32">
        <v>820</v>
      </c>
      <c r="J48" s="16">
        <f t="shared" si="12"/>
        <v>2.214</v>
      </c>
      <c r="K48" s="22">
        <f t="shared" si="13"/>
        <v>4.7000000000000002E-3</v>
      </c>
      <c r="L48" s="138">
        <f t="shared" si="14"/>
        <v>3.8540000000000001</v>
      </c>
      <c r="M48" s="139"/>
    </row>
    <row r="49" spans="1:13" s="130" customFormat="1">
      <c r="A49" s="136" t="s">
        <v>59</v>
      </c>
      <c r="B49" s="137"/>
      <c r="C49" s="10">
        <v>2E-3</v>
      </c>
      <c r="D49" s="10">
        <f>C49*L6</f>
        <v>2E-3</v>
      </c>
      <c r="E49" s="11">
        <v>42</v>
      </c>
      <c r="F49" s="11">
        <f t="shared" si="11"/>
        <v>8.4000000000000005E-2</v>
      </c>
      <c r="G49" s="35">
        <v>2.7000000000000001E-3</v>
      </c>
      <c r="H49" s="34">
        <f>G49*M6</f>
        <v>2.7000000000000001E-3</v>
      </c>
      <c r="I49" s="32">
        <v>42</v>
      </c>
      <c r="J49" s="16">
        <f t="shared" si="12"/>
        <v>0.1134</v>
      </c>
      <c r="K49" s="22">
        <f t="shared" si="13"/>
        <v>4.7000000000000002E-3</v>
      </c>
      <c r="L49" s="138">
        <f t="shared" si="14"/>
        <v>0.19740000000000002</v>
      </c>
      <c r="M49" s="139"/>
    </row>
    <row r="50" spans="1:13" s="130" customFormat="1">
      <c r="A50" s="136" t="s">
        <v>113</v>
      </c>
      <c r="B50" s="137"/>
      <c r="C50" s="10">
        <v>3.8E-3</v>
      </c>
      <c r="D50" s="10">
        <f>C50*L6</f>
        <v>3.8E-3</v>
      </c>
      <c r="E50" s="11">
        <v>46</v>
      </c>
      <c r="F50" s="11">
        <f t="shared" si="11"/>
        <v>0.17480000000000001</v>
      </c>
      <c r="G50" s="35">
        <v>4.7999999999999996E-3</v>
      </c>
      <c r="H50" s="34">
        <f>G50*M6</f>
        <v>4.7999999999999996E-3</v>
      </c>
      <c r="I50" s="32">
        <v>46</v>
      </c>
      <c r="J50" s="16">
        <f t="shared" si="12"/>
        <v>0.22079999999999997</v>
      </c>
      <c r="K50" s="22">
        <f t="shared" si="13"/>
        <v>8.6E-3</v>
      </c>
      <c r="L50" s="138">
        <f t="shared" si="14"/>
        <v>0.39559999999999995</v>
      </c>
      <c r="M50" s="139"/>
    </row>
    <row r="51" spans="1:13" s="130" customFormat="1">
      <c r="A51" s="136" t="s">
        <v>44</v>
      </c>
      <c r="B51" s="137"/>
      <c r="C51" s="10">
        <v>1E-3</v>
      </c>
      <c r="D51" s="10">
        <f>C51*L6</f>
        <v>1E-3</v>
      </c>
      <c r="E51" s="11">
        <v>26</v>
      </c>
      <c r="F51" s="11">
        <f t="shared" si="11"/>
        <v>2.6000000000000002E-2</v>
      </c>
      <c r="G51" s="35">
        <v>1.1000000000000001E-3</v>
      </c>
      <c r="H51" s="34">
        <f>G51*M6</f>
        <v>1.1000000000000001E-3</v>
      </c>
      <c r="I51" s="32">
        <v>26</v>
      </c>
      <c r="J51" s="16">
        <f t="shared" si="12"/>
        <v>2.86E-2</v>
      </c>
      <c r="K51" s="22">
        <f t="shared" si="13"/>
        <v>2.1000000000000003E-3</v>
      </c>
      <c r="L51" s="138">
        <f t="shared" si="14"/>
        <v>5.4600000000000003E-2</v>
      </c>
      <c r="M51" s="139"/>
    </row>
    <row r="52" spans="1:13" s="130" customFormat="1">
      <c r="A52" s="136" t="s">
        <v>21</v>
      </c>
      <c r="B52" s="137"/>
      <c r="C52" s="10">
        <v>6.9999999999999999E-4</v>
      </c>
      <c r="D52" s="10">
        <f>C52*L6</f>
        <v>6.9999999999999999E-4</v>
      </c>
      <c r="E52" s="11">
        <v>820</v>
      </c>
      <c r="F52" s="11">
        <f t="shared" si="11"/>
        <v>0.57399999999999995</v>
      </c>
      <c r="G52" s="35">
        <v>8.9999999999999998E-4</v>
      </c>
      <c r="H52" s="34">
        <f>G52*M6</f>
        <v>8.9999999999999998E-4</v>
      </c>
      <c r="I52" s="32">
        <v>820</v>
      </c>
      <c r="J52" s="16">
        <f t="shared" si="12"/>
        <v>0.73799999999999999</v>
      </c>
      <c r="K52" s="22">
        <f t="shared" si="13"/>
        <v>1.5999999999999999E-3</v>
      </c>
      <c r="L52" s="138">
        <f t="shared" si="14"/>
        <v>1.3119999999999998</v>
      </c>
      <c r="M52" s="139"/>
    </row>
    <row r="53" spans="1:13" s="130" customFormat="1">
      <c r="A53" s="136" t="s">
        <v>22</v>
      </c>
      <c r="B53" s="137"/>
      <c r="C53" s="10">
        <v>5.0000000000000001E-4</v>
      </c>
      <c r="D53" s="10">
        <f>C53*L6</f>
        <v>5.0000000000000001E-4</v>
      </c>
      <c r="E53" s="11">
        <v>88</v>
      </c>
      <c r="F53" s="11">
        <f t="shared" si="11"/>
        <v>4.3999999999999997E-2</v>
      </c>
      <c r="G53" s="35">
        <v>5.9999999999999995E-4</v>
      </c>
      <c r="H53" s="34">
        <f>G53*M6</f>
        <v>5.9999999999999995E-4</v>
      </c>
      <c r="I53" s="32">
        <v>88</v>
      </c>
      <c r="J53" s="16">
        <f t="shared" si="12"/>
        <v>5.2799999999999993E-2</v>
      </c>
      <c r="K53" s="22">
        <f t="shared" si="13"/>
        <v>1.0999999999999998E-3</v>
      </c>
      <c r="L53" s="138">
        <f t="shared" si="14"/>
        <v>9.6799999999999997E-2</v>
      </c>
      <c r="M53" s="139"/>
    </row>
    <row r="54" spans="1:13" s="130" customFormat="1">
      <c r="A54" s="136" t="s">
        <v>45</v>
      </c>
      <c r="B54" s="137"/>
      <c r="C54" s="10">
        <v>4.4999999999999997E-3</v>
      </c>
      <c r="D54" s="10">
        <f>C54*L6</f>
        <v>4.4999999999999997E-3</v>
      </c>
      <c r="E54" s="11">
        <v>242</v>
      </c>
      <c r="F54" s="11">
        <f t="shared" si="11"/>
        <v>1.089</v>
      </c>
      <c r="G54" s="35">
        <v>5.4000000000000003E-3</v>
      </c>
      <c r="H54" s="34">
        <f>G54*M6</f>
        <v>5.4000000000000003E-3</v>
      </c>
      <c r="I54" s="32">
        <v>242</v>
      </c>
      <c r="J54" s="16">
        <f t="shared" si="12"/>
        <v>1.3068</v>
      </c>
      <c r="K54" s="22">
        <f t="shared" si="13"/>
        <v>9.8999999999999991E-3</v>
      </c>
      <c r="L54" s="138">
        <f t="shared" si="14"/>
        <v>2.3957999999999999</v>
      </c>
      <c r="M54" s="139"/>
    </row>
    <row r="55" spans="1:13" s="130" customFormat="1">
      <c r="A55" s="136" t="s">
        <v>32</v>
      </c>
      <c r="B55" s="137"/>
      <c r="C55" s="10">
        <v>1E-3</v>
      </c>
      <c r="D55" s="10">
        <f>C55*L6</f>
        <v>1E-3</v>
      </c>
      <c r="E55" s="11">
        <v>16</v>
      </c>
      <c r="F55" s="11">
        <f t="shared" si="11"/>
        <v>1.6E-2</v>
      </c>
      <c r="G55" s="35">
        <v>1E-3</v>
      </c>
      <c r="H55" s="34">
        <f>G55*M6</f>
        <v>1E-3</v>
      </c>
      <c r="I55" s="32">
        <v>16</v>
      </c>
      <c r="J55" s="16">
        <f t="shared" si="12"/>
        <v>1.6E-2</v>
      </c>
      <c r="K55" s="22">
        <f t="shared" si="13"/>
        <v>2E-3</v>
      </c>
      <c r="L55" s="138">
        <f t="shared" ref="L55" si="15">F55+J55</f>
        <v>3.2000000000000001E-2</v>
      </c>
      <c r="M55" s="139"/>
    </row>
    <row r="56" spans="1:13">
      <c r="A56" s="136"/>
      <c r="B56" s="137"/>
      <c r="C56" s="10"/>
      <c r="D56" s="10"/>
      <c r="E56" s="11"/>
      <c r="F56" s="11"/>
      <c r="G56" s="35"/>
      <c r="H56" s="34"/>
      <c r="I56" s="32"/>
      <c r="J56" s="16"/>
      <c r="K56" s="22"/>
      <c r="L56" s="23"/>
      <c r="M56" s="36"/>
    </row>
    <row r="57" spans="1:13">
      <c r="A57" s="136" t="s">
        <v>115</v>
      </c>
      <c r="B57" s="137"/>
      <c r="C57" s="10">
        <v>1.7000000000000001E-2</v>
      </c>
      <c r="D57" s="10">
        <f>C57*L6</f>
        <v>1.7000000000000001E-2</v>
      </c>
      <c r="E57" s="11">
        <v>170</v>
      </c>
      <c r="F57" s="11">
        <f t="shared" ref="F57:F62" si="16">D57*E57</f>
        <v>2.89</v>
      </c>
      <c r="G57" s="35">
        <v>1.7000000000000001E-2</v>
      </c>
      <c r="H57" s="34">
        <f>G57*M6</f>
        <v>1.7000000000000001E-2</v>
      </c>
      <c r="I57" s="32">
        <v>170</v>
      </c>
      <c r="J57" s="16">
        <f t="shared" ref="J57:J62" si="17">H57*I57</f>
        <v>2.89</v>
      </c>
      <c r="K57" s="22">
        <f>D57+H57</f>
        <v>3.4000000000000002E-2</v>
      </c>
      <c r="L57" s="138">
        <f t="shared" ref="L57:L63" si="18">F57+J57</f>
        <v>5.78</v>
      </c>
      <c r="M57" s="139"/>
    </row>
    <row r="58" spans="1:13">
      <c r="A58" s="136" t="s">
        <v>22</v>
      </c>
      <c r="B58" s="137"/>
      <c r="C58" s="10">
        <v>2.4E-2</v>
      </c>
      <c r="D58" s="10">
        <f>C58*L6</f>
        <v>2.4E-2</v>
      </c>
      <c r="E58" s="11">
        <v>88</v>
      </c>
      <c r="F58" s="11">
        <f>D58*E58</f>
        <v>2.1120000000000001</v>
      </c>
      <c r="G58" s="35">
        <v>2.4E-2</v>
      </c>
      <c r="H58" s="34">
        <f>G58*M6</f>
        <v>2.4E-2</v>
      </c>
      <c r="I58" s="32">
        <v>88</v>
      </c>
      <c r="J58" s="16">
        <f>H58*I58</f>
        <v>2.1120000000000001</v>
      </c>
      <c r="K58" s="22">
        <f>D58+H58</f>
        <v>4.8000000000000001E-2</v>
      </c>
      <c r="L58" s="138">
        <f>F58+J58</f>
        <v>4.2240000000000002</v>
      </c>
      <c r="M58" s="139"/>
    </row>
    <row r="59" spans="1:13">
      <c r="A59" s="136"/>
      <c r="B59" s="137"/>
      <c r="C59" s="10"/>
      <c r="D59" s="10"/>
      <c r="E59" s="11"/>
      <c r="F59" s="11"/>
      <c r="G59" s="35"/>
      <c r="H59" s="34"/>
      <c r="I59" s="32"/>
      <c r="J59" s="16"/>
      <c r="K59" s="22"/>
      <c r="L59" s="23"/>
      <c r="M59" s="36"/>
    </row>
    <row r="60" spans="1:13">
      <c r="A60" s="136" t="s">
        <v>69</v>
      </c>
      <c r="B60" s="137"/>
      <c r="C60" s="10">
        <v>0.04</v>
      </c>
      <c r="D60" s="10">
        <f>C60*L6</f>
        <v>0.04</v>
      </c>
      <c r="E60" s="11">
        <v>71</v>
      </c>
      <c r="F60" s="11">
        <f t="shared" si="16"/>
        <v>2.84</v>
      </c>
      <c r="G60" s="24">
        <v>0.06</v>
      </c>
      <c r="H60" s="34">
        <f>G60*M6</f>
        <v>0.06</v>
      </c>
      <c r="I60" s="32">
        <v>71</v>
      </c>
      <c r="J60" s="16">
        <f t="shared" si="17"/>
        <v>4.26</v>
      </c>
      <c r="K60" s="22">
        <f>D60+H60</f>
        <v>0.1</v>
      </c>
      <c r="L60" s="138">
        <f t="shared" si="18"/>
        <v>7.1</v>
      </c>
      <c r="M60" s="139"/>
    </row>
    <row r="61" spans="1:13">
      <c r="A61" s="136"/>
      <c r="B61" s="137"/>
      <c r="C61" s="10"/>
      <c r="D61" s="10"/>
      <c r="E61" s="11"/>
      <c r="F61" s="11"/>
      <c r="G61" s="24"/>
      <c r="H61" s="34"/>
      <c r="I61" s="32"/>
      <c r="J61" s="16"/>
      <c r="K61" s="22"/>
      <c r="L61" s="23"/>
      <c r="M61" s="36"/>
    </row>
    <row r="62" spans="1:13">
      <c r="A62" s="136" t="s">
        <v>88</v>
      </c>
      <c r="B62" s="137"/>
      <c r="C62" s="10">
        <v>0.03</v>
      </c>
      <c r="D62" s="10">
        <f>C62*L6</f>
        <v>0.03</v>
      </c>
      <c r="E62" s="11">
        <v>66</v>
      </c>
      <c r="F62" s="11">
        <f t="shared" si="16"/>
        <v>1.98</v>
      </c>
      <c r="G62" s="24">
        <v>0.03</v>
      </c>
      <c r="H62" s="15">
        <f>G62*M6</f>
        <v>0.03</v>
      </c>
      <c r="I62" s="31">
        <v>66</v>
      </c>
      <c r="J62" s="16">
        <f t="shared" si="17"/>
        <v>1.98</v>
      </c>
      <c r="K62" s="22">
        <f>D62+H62</f>
        <v>0.06</v>
      </c>
      <c r="L62" s="138">
        <f>F62+J62</f>
        <v>3.96</v>
      </c>
      <c r="M62" s="139"/>
    </row>
    <row r="63" spans="1:13">
      <c r="A63" s="136"/>
      <c r="B63" s="137"/>
      <c r="C63" s="10"/>
      <c r="D63" s="10"/>
      <c r="E63" s="11"/>
      <c r="F63" s="11"/>
      <c r="G63" s="15"/>
      <c r="H63" s="15"/>
      <c r="I63" s="17"/>
      <c r="J63" s="16"/>
      <c r="K63" s="22"/>
      <c r="L63" s="138">
        <f t="shared" si="18"/>
        <v>0</v>
      </c>
      <c r="M63" s="139"/>
    </row>
    <row r="64" spans="1:13" hidden="1">
      <c r="A64" s="177" t="s">
        <v>33</v>
      </c>
      <c r="B64" s="205"/>
      <c r="C64" s="10">
        <v>1</v>
      </c>
      <c r="D64" s="10">
        <f>L6</f>
        <v>1</v>
      </c>
      <c r="E64" s="11"/>
      <c r="F64" s="11">
        <f>D64*E64</f>
        <v>0</v>
      </c>
      <c r="G64" s="39">
        <v>1</v>
      </c>
      <c r="H64" s="15">
        <f>M6</f>
        <v>1</v>
      </c>
      <c r="I64" s="31"/>
      <c r="J64" s="16">
        <f>H64*I64</f>
        <v>0</v>
      </c>
      <c r="K64" s="22">
        <f>D64+H64</f>
        <v>2</v>
      </c>
      <c r="L64" s="206">
        <f>F64+J64</f>
        <v>0</v>
      </c>
      <c r="M64" s="140"/>
    </row>
    <row r="65" spans="1:13">
      <c r="A65" s="197"/>
      <c r="B65" s="137"/>
      <c r="C65" s="10"/>
      <c r="D65" s="10"/>
      <c r="E65" s="11"/>
      <c r="F65" s="11"/>
      <c r="G65" s="15"/>
      <c r="H65" s="15"/>
      <c r="I65" s="31"/>
      <c r="J65" s="16"/>
      <c r="K65" s="22"/>
      <c r="L65" s="138"/>
      <c r="M65" s="139"/>
    </row>
    <row r="66" spans="1:13">
      <c r="A66" s="153" t="s">
        <v>3</v>
      </c>
      <c r="B66" s="154"/>
      <c r="C66" s="12"/>
      <c r="D66" s="13"/>
      <c r="E66" s="13"/>
      <c r="F66" s="13">
        <f>SUM(F20:F65)</f>
        <v>94.335709090909091</v>
      </c>
      <c r="G66" s="18"/>
      <c r="H66" s="18"/>
      <c r="I66" s="19"/>
      <c r="J66" s="20">
        <f>SUM(J20:J65)</f>
        <v>118.1066090909091</v>
      </c>
      <c r="K66" s="22"/>
      <c r="L66" s="160">
        <f>L20+L21+L22+L23+L24+L26+L27+L28+L29+L30+L31+L32+L34+L35+L36+L37+L38+L39+L40+L41+L43+L44+L45+L46+L47+L48+L49+L50+L51+L52+L53+L54+L55+L57+L58+L60+L62</f>
        <v>212.44231818181822</v>
      </c>
      <c r="M66" s="161"/>
    </row>
    <row r="67" spans="1:13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</row>
    <row r="68" spans="1:13">
      <c r="A68" s="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B70" s="155"/>
      <c r="C70" s="155"/>
      <c r="D70" s="155"/>
      <c r="E70" s="155"/>
      <c r="F70" s="155"/>
      <c r="G70" s="155"/>
      <c r="H70" s="155"/>
      <c r="J70" s="8"/>
      <c r="K70" s="8"/>
      <c r="L70" s="8"/>
      <c r="M70" s="8"/>
    </row>
    <row r="71" spans="1:13">
      <c r="B71" s="172"/>
      <c r="C71" s="172"/>
      <c r="D71" s="172"/>
      <c r="E71" s="172"/>
      <c r="F71" s="172"/>
      <c r="G71" s="172"/>
      <c r="H71" s="172"/>
      <c r="J71" s="8"/>
      <c r="K71" s="8"/>
      <c r="L71" s="8"/>
      <c r="M71" s="8"/>
    </row>
    <row r="72" spans="1:13">
      <c r="G72" s="166"/>
      <c r="H72" s="166"/>
      <c r="I72" s="166"/>
      <c r="J72" s="8"/>
      <c r="K72" s="8"/>
      <c r="L72" s="8"/>
      <c r="M72" s="8"/>
    </row>
    <row r="73" spans="1:13">
      <c r="G73" s="165"/>
      <c r="H73" s="165"/>
      <c r="I73" s="165"/>
      <c r="L73" s="7"/>
      <c r="M73" s="7"/>
    </row>
    <row r="74" spans="1:13" s="2" customFormat="1">
      <c r="G74" s="41"/>
      <c r="H74" s="41"/>
      <c r="I74" s="41"/>
      <c r="L74" s="7"/>
      <c r="M74" s="7"/>
    </row>
    <row r="75" spans="1:13" s="2" customFormat="1"/>
    <row r="76" spans="1:13" s="2" customFormat="1">
      <c r="A76" s="157"/>
      <c r="B76" s="157"/>
      <c r="C76" s="157"/>
      <c r="D76" s="157"/>
      <c r="E76" s="156"/>
      <c r="F76" s="156"/>
      <c r="G76" s="156"/>
      <c r="H76" s="42"/>
      <c r="I76" s="162"/>
      <c r="J76" s="162"/>
      <c r="K76" s="162"/>
      <c r="L76" s="162"/>
      <c r="M76" s="162"/>
    </row>
    <row r="77" spans="1:13" s="2" customFormat="1">
      <c r="A77" s="157"/>
      <c r="B77" s="157"/>
      <c r="C77" s="157"/>
      <c r="D77" s="157"/>
      <c r="E77" s="43"/>
      <c r="F77" s="43"/>
      <c r="G77" s="43"/>
      <c r="H77" s="43"/>
      <c r="I77" s="43"/>
      <c r="J77" s="43"/>
      <c r="K77" s="43"/>
      <c r="L77" s="43"/>
      <c r="M77" s="43"/>
    </row>
    <row r="78" spans="1:13" s="2" customFormat="1">
      <c r="A78" s="44"/>
      <c r="B78" s="45"/>
      <c r="C78" s="44"/>
      <c r="E78" s="46"/>
      <c r="F78" s="46"/>
      <c r="G78" s="46"/>
      <c r="H78" s="46"/>
      <c r="I78" s="46"/>
      <c r="J78" s="46"/>
      <c r="K78" s="46"/>
      <c r="L78" s="46"/>
      <c r="M78" s="46"/>
    </row>
    <row r="79" spans="1:13" s="2" customFormat="1">
      <c r="A79" s="44"/>
      <c r="B79" s="45"/>
      <c r="C79" s="44"/>
      <c r="E79" s="46"/>
      <c r="F79" s="46"/>
      <c r="G79" s="46"/>
      <c r="H79" s="46"/>
      <c r="I79" s="46"/>
      <c r="J79" s="46"/>
      <c r="K79" s="46"/>
      <c r="L79" s="46"/>
      <c r="M79" s="46"/>
    </row>
    <row r="80" spans="1:13" s="2" customFormat="1">
      <c r="A80" s="44"/>
      <c r="B80" s="45"/>
      <c r="C80" s="44"/>
      <c r="E80" s="46"/>
      <c r="F80" s="46"/>
      <c r="G80" s="46"/>
      <c r="H80" s="46"/>
      <c r="I80" s="46"/>
      <c r="J80" s="46"/>
      <c r="K80" s="46"/>
      <c r="L80" s="46"/>
      <c r="M80" s="46"/>
    </row>
    <row r="81" spans="1:13" s="2" customFormat="1">
      <c r="A81" s="44"/>
      <c r="B81" s="45"/>
      <c r="C81" s="44"/>
      <c r="E81" s="46"/>
      <c r="F81" s="46"/>
      <c r="G81" s="46"/>
      <c r="H81" s="46"/>
      <c r="I81" s="46"/>
      <c r="J81" s="46"/>
      <c r="K81" s="46"/>
      <c r="L81" s="46"/>
      <c r="M81" s="46"/>
    </row>
    <row r="82" spans="1:13" s="2" customFormat="1">
      <c r="A82" s="44"/>
      <c r="B82" s="45"/>
      <c r="C82" s="44"/>
      <c r="E82" s="46"/>
      <c r="F82" s="46"/>
      <c r="G82" s="46"/>
      <c r="H82" s="46"/>
      <c r="I82" s="46"/>
      <c r="J82" s="46"/>
      <c r="K82" s="46"/>
      <c r="L82" s="46"/>
      <c r="M82" s="46"/>
    </row>
    <row r="83" spans="1:13" s="2" customFormat="1">
      <c r="A83" s="3"/>
      <c r="B83" s="3"/>
      <c r="C83" s="3"/>
      <c r="D83" s="3"/>
      <c r="E83" s="43"/>
      <c r="F83" s="43"/>
      <c r="G83" s="43"/>
      <c r="H83" s="43"/>
      <c r="I83" s="43"/>
      <c r="J83" s="43"/>
      <c r="K83" s="43"/>
      <c r="L83" s="43"/>
      <c r="M83" s="43"/>
    </row>
    <row r="84" spans="1:13" s="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2" customFormat="1">
      <c r="A85" s="158"/>
      <c r="B85" s="159"/>
      <c r="C85" s="47"/>
      <c r="D85" s="47"/>
      <c r="E85" s="47"/>
      <c r="F85" s="47"/>
      <c r="G85" s="48"/>
      <c r="H85" s="48"/>
      <c r="I85" s="48"/>
      <c r="J85" s="48"/>
      <c r="K85" s="47"/>
      <c r="L85" s="158"/>
      <c r="M85" s="158"/>
    </row>
    <row r="86" spans="1:13" s="2" customFormat="1">
      <c r="A86" s="141"/>
      <c r="B86" s="141"/>
      <c r="C86" s="49"/>
      <c r="D86" s="49"/>
      <c r="E86" s="50"/>
      <c r="F86" s="50"/>
      <c r="G86" s="51"/>
      <c r="H86" s="52"/>
      <c r="I86" s="50"/>
      <c r="J86" s="53"/>
      <c r="K86" s="54"/>
      <c r="L86" s="144"/>
      <c r="M86" s="145"/>
    </row>
    <row r="87" spans="1:13" s="2" customFormat="1">
      <c r="A87" s="141"/>
      <c r="B87" s="141"/>
      <c r="C87" s="49"/>
      <c r="D87" s="49"/>
      <c r="E87" s="50"/>
      <c r="F87" s="50"/>
      <c r="G87" s="51"/>
      <c r="H87" s="52"/>
      <c r="I87" s="50"/>
      <c r="J87" s="53"/>
      <c r="K87" s="54"/>
      <c r="L87" s="144"/>
      <c r="M87" s="145"/>
    </row>
    <row r="88" spans="1:13" s="2" customFormat="1">
      <c r="A88" s="141"/>
      <c r="B88" s="141"/>
      <c r="C88" s="49"/>
      <c r="D88" s="49"/>
      <c r="E88" s="50"/>
      <c r="F88" s="50"/>
      <c r="G88" s="51"/>
      <c r="H88" s="52"/>
      <c r="I88" s="50"/>
      <c r="J88" s="53"/>
      <c r="K88" s="54"/>
      <c r="L88" s="144"/>
      <c r="M88" s="145"/>
    </row>
    <row r="89" spans="1:13" s="2" customFormat="1">
      <c r="A89" s="141"/>
      <c r="B89" s="141"/>
      <c r="C89" s="49"/>
      <c r="D89" s="49"/>
      <c r="E89" s="50"/>
      <c r="F89" s="50"/>
      <c r="G89" s="51"/>
      <c r="H89" s="52"/>
      <c r="I89" s="50"/>
      <c r="J89" s="53"/>
      <c r="K89" s="54"/>
      <c r="L89" s="144"/>
      <c r="M89" s="145"/>
    </row>
    <row r="90" spans="1:13" s="2" customFormat="1">
      <c r="A90" s="141"/>
      <c r="B90" s="141"/>
      <c r="C90" s="49"/>
      <c r="D90" s="49"/>
      <c r="E90" s="50"/>
      <c r="F90" s="50"/>
      <c r="G90" s="51"/>
      <c r="H90" s="52"/>
      <c r="I90" s="50"/>
      <c r="J90" s="53"/>
      <c r="K90" s="54"/>
      <c r="L90" s="144"/>
      <c r="M90" s="145"/>
    </row>
    <row r="91" spans="1:13" s="2" customFormat="1">
      <c r="A91" s="141"/>
      <c r="B91" s="142"/>
      <c r="C91" s="49"/>
      <c r="D91" s="49"/>
      <c r="E91" s="50"/>
      <c r="F91" s="50"/>
      <c r="G91" s="55"/>
      <c r="H91" s="52"/>
      <c r="I91" s="50"/>
      <c r="J91" s="53"/>
      <c r="K91" s="54"/>
      <c r="L91" s="144"/>
      <c r="M91" s="145"/>
    </row>
    <row r="92" spans="1:13" s="2" customFormat="1">
      <c r="A92" s="141"/>
      <c r="B92" s="142"/>
      <c r="C92" s="49"/>
      <c r="D92" s="49"/>
      <c r="E92" s="50"/>
      <c r="F92" s="50"/>
      <c r="G92" s="55"/>
      <c r="H92" s="52"/>
      <c r="I92" s="56"/>
      <c r="J92" s="53"/>
      <c r="K92" s="54"/>
      <c r="L92" s="144"/>
      <c r="M92" s="145"/>
    </row>
    <row r="93" spans="1:13" s="2" customFormat="1">
      <c r="A93" s="141"/>
      <c r="B93" s="142"/>
      <c r="C93" s="49"/>
      <c r="D93" s="49"/>
      <c r="E93" s="50"/>
      <c r="F93" s="50"/>
      <c r="G93" s="55"/>
      <c r="H93" s="52"/>
      <c r="I93" s="56"/>
      <c r="J93" s="53"/>
      <c r="K93" s="54"/>
      <c r="L93" s="144"/>
      <c r="M93" s="145"/>
    </row>
    <row r="94" spans="1:13" s="2" customFormat="1">
      <c r="A94" s="150"/>
      <c r="B94" s="142"/>
      <c r="C94" s="57"/>
      <c r="D94" s="57"/>
      <c r="E94" s="58"/>
      <c r="F94" s="58"/>
      <c r="G94" s="55"/>
      <c r="H94" s="52"/>
      <c r="I94" s="56"/>
      <c r="J94" s="53"/>
      <c r="K94" s="59"/>
      <c r="L94" s="148"/>
      <c r="M94" s="149"/>
    </row>
    <row r="95" spans="1:13" s="2" customFormat="1">
      <c r="A95" s="141"/>
      <c r="B95" s="142"/>
      <c r="C95" s="49"/>
      <c r="D95" s="49"/>
      <c r="E95" s="50"/>
      <c r="F95" s="50"/>
      <c r="G95" s="55"/>
      <c r="H95" s="52"/>
      <c r="I95" s="56"/>
      <c r="J95" s="53"/>
      <c r="K95" s="54"/>
      <c r="L95" s="144"/>
      <c r="M95" s="145"/>
    </row>
    <row r="96" spans="1:13" s="2" customFormat="1">
      <c r="A96" s="141"/>
      <c r="B96" s="141"/>
      <c r="C96" s="49"/>
      <c r="D96" s="49"/>
      <c r="E96" s="50"/>
      <c r="F96" s="50"/>
      <c r="G96" s="55"/>
      <c r="H96" s="52"/>
      <c r="I96" s="56"/>
      <c r="J96" s="53"/>
      <c r="K96" s="54"/>
      <c r="L96" s="60"/>
      <c r="M96" s="61"/>
    </row>
    <row r="97" spans="1:13" s="2" customFormat="1">
      <c r="A97" s="143"/>
      <c r="B97" s="143"/>
      <c r="C97" s="62"/>
      <c r="D97" s="63"/>
      <c r="E97" s="63"/>
      <c r="F97" s="63"/>
      <c r="G97" s="64"/>
      <c r="H97" s="64"/>
      <c r="I97" s="65"/>
      <c r="J97" s="66"/>
      <c r="K97" s="54"/>
      <c r="L97" s="146"/>
      <c r="M97" s="147"/>
    </row>
    <row r="98" spans="1:13" s="2" customFormat="1">
      <c r="A98" s="4"/>
      <c r="B98" s="4"/>
      <c r="C98" s="4"/>
      <c r="D98" s="4"/>
      <c r="E98" s="4"/>
      <c r="F98" s="4"/>
    </row>
  </sheetData>
  <mergeCells count="146">
    <mergeCell ref="A58:B58"/>
    <mergeCell ref="A97:B97"/>
    <mergeCell ref="L97:M97"/>
    <mergeCell ref="A96:B96"/>
    <mergeCell ref="A94:B94"/>
    <mergeCell ref="A95:B95"/>
    <mergeCell ref="L95:M95"/>
    <mergeCell ref="L94:M94"/>
    <mergeCell ref="L93:M93"/>
    <mergeCell ref="A93:B93"/>
    <mergeCell ref="B71:H71"/>
    <mergeCell ref="L86:M86"/>
    <mergeCell ref="A90:B90"/>
    <mergeCell ref="G72:I72"/>
    <mergeCell ref="L92:M92"/>
    <mergeCell ref="L91:M91"/>
    <mergeCell ref="D76:D77"/>
    <mergeCell ref="B76:B77"/>
    <mergeCell ref="C76:C77"/>
    <mergeCell ref="A87:B87"/>
    <mergeCell ref="A86:B86"/>
    <mergeCell ref="L90:M90"/>
    <mergeCell ref="L87:M87"/>
    <mergeCell ref="L85:M85"/>
    <mergeCell ref="A85:B85"/>
    <mergeCell ref="A76:A77"/>
    <mergeCell ref="A92:B92"/>
    <mergeCell ref="A91:B91"/>
    <mergeCell ref="A89:B89"/>
    <mergeCell ref="A88:B88"/>
    <mergeCell ref="L89:M89"/>
    <mergeCell ref="L88:M88"/>
    <mergeCell ref="B70:H70"/>
    <mergeCell ref="I76:K76"/>
    <mergeCell ref="A64:B64"/>
    <mergeCell ref="L66:M66"/>
    <mergeCell ref="L65:M65"/>
    <mergeCell ref="A65:B65"/>
    <mergeCell ref="A66:B66"/>
    <mergeCell ref="L36:M36"/>
    <mergeCell ref="L7:M7"/>
    <mergeCell ref="E76:G76"/>
    <mergeCell ref="L76:M76"/>
    <mergeCell ref="L62:M62"/>
    <mergeCell ref="L64:M64"/>
    <mergeCell ref="L63:M63"/>
    <mergeCell ref="G73:I73"/>
    <mergeCell ref="L21:M21"/>
    <mergeCell ref="A38:B38"/>
    <mergeCell ref="L38:M38"/>
    <mergeCell ref="A60:B60"/>
    <mergeCell ref="A37:B37"/>
    <mergeCell ref="L60:M60"/>
    <mergeCell ref="L37:M37"/>
    <mergeCell ref="A41:B41"/>
    <mergeCell ref="A59:B59"/>
    <mergeCell ref="A63:B63"/>
    <mergeCell ref="A62:B62"/>
    <mergeCell ref="A36:B36"/>
    <mergeCell ref="L58:M58"/>
    <mergeCell ref="A56:B56"/>
    <mergeCell ref="A57:B57"/>
    <mergeCell ref="L41:M41"/>
    <mergeCell ref="L57:M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L46:M46"/>
    <mergeCell ref="L47:M47"/>
    <mergeCell ref="A39:B39"/>
    <mergeCell ref="A40:B40"/>
    <mergeCell ref="L39:M39"/>
    <mergeCell ref="L40:M40"/>
    <mergeCell ref="L49:M49"/>
    <mergeCell ref="L48:M48"/>
    <mergeCell ref="L32:M32"/>
    <mergeCell ref="A30:B30"/>
    <mergeCell ref="A31:B31"/>
    <mergeCell ref="L31:M31"/>
    <mergeCell ref="L19:M19"/>
    <mergeCell ref="L20:M20"/>
    <mergeCell ref="L24:M24"/>
    <mergeCell ref="L29:M29"/>
    <mergeCell ref="L26:M26"/>
    <mergeCell ref="L23:M23"/>
    <mergeCell ref="L25:M25"/>
    <mergeCell ref="L27:M27"/>
    <mergeCell ref="A28:B28"/>
    <mergeCell ref="A26:B26"/>
    <mergeCell ref="A27:B27"/>
    <mergeCell ref="A24:B24"/>
    <mergeCell ref="A35:B35"/>
    <mergeCell ref="A32:B32"/>
    <mergeCell ref="L34:M34"/>
    <mergeCell ref="L35:M35"/>
    <mergeCell ref="A34:B34"/>
    <mergeCell ref="A33:B33"/>
    <mergeCell ref="L28:M28"/>
    <mergeCell ref="A61:B61"/>
    <mergeCell ref="L50:M50"/>
    <mergeCell ref="L51:M51"/>
    <mergeCell ref="L52:M52"/>
    <mergeCell ref="L53:M53"/>
    <mergeCell ref="L54:M54"/>
    <mergeCell ref="L55:M55"/>
    <mergeCell ref="A42:B42"/>
    <mergeCell ref="A43:B43"/>
    <mergeCell ref="A44:B44"/>
    <mergeCell ref="A45:B45"/>
    <mergeCell ref="L42:M42"/>
    <mergeCell ref="L43:M43"/>
    <mergeCell ref="L44:M44"/>
    <mergeCell ref="L45:M45"/>
    <mergeCell ref="L30:M30"/>
    <mergeCell ref="A29:B29"/>
    <mergeCell ref="A15:B15"/>
    <mergeCell ref="A19:B19"/>
    <mergeCell ref="A14:B14"/>
    <mergeCell ref="A17:B17"/>
    <mergeCell ref="A21:B21"/>
    <mergeCell ref="A16:B16"/>
    <mergeCell ref="A22:B22"/>
    <mergeCell ref="A23:B23"/>
    <mergeCell ref="L22:M22"/>
    <mergeCell ref="A20:B20"/>
    <mergeCell ref="B1:H1"/>
    <mergeCell ref="B2:H2"/>
    <mergeCell ref="G3:I3"/>
    <mergeCell ref="G4:I4"/>
    <mergeCell ref="A13:B13"/>
    <mergeCell ref="A7:B8"/>
    <mergeCell ref="I7:K7"/>
    <mergeCell ref="E7:G7"/>
    <mergeCell ref="D7:D8"/>
    <mergeCell ref="C7:C8"/>
    <mergeCell ref="A9:B9"/>
    <mergeCell ref="A11:B11"/>
    <mergeCell ref="A12:B12"/>
    <mergeCell ref="A10:B10"/>
  </mergeCells>
  <phoneticPr fontId="15" type="noConversion"/>
  <pageMargins left="0.7" right="0.7" top="0.75" bottom="0.75" header="0.3" footer="0.3"/>
  <pageSetup paperSize="9" scale="9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9"/>
  <sheetViews>
    <sheetView workbookViewId="0">
      <selection activeCell="G4" sqref="G4:I4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9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9" t="s">
        <v>2</v>
      </c>
      <c r="B7" s="20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01"/>
      <c r="B8" s="20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>
      <c r="A9" s="178" t="s">
        <v>116</v>
      </c>
      <c r="B9" s="167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15.75" customHeight="1">
      <c r="A10" s="178" t="s">
        <v>85</v>
      </c>
      <c r="B10" s="167"/>
      <c r="C10" s="33" t="s">
        <v>95</v>
      </c>
      <c r="D10" s="76" t="s">
        <v>96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>
      <c r="A11" s="178" t="s">
        <v>117</v>
      </c>
      <c r="B11" s="167"/>
      <c r="C11" s="33">
        <v>90</v>
      </c>
      <c r="D11" s="76">
        <v>100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7.25" customHeight="1">
      <c r="A12" s="178" t="s">
        <v>118</v>
      </c>
      <c r="B12" s="167"/>
      <c r="C12" s="33" t="s">
        <v>66</v>
      </c>
      <c r="D12" s="76" t="s">
        <v>67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>
      <c r="A13" s="178" t="s">
        <v>34</v>
      </c>
      <c r="B13" s="167"/>
      <c r="C13" s="33">
        <v>40</v>
      </c>
      <c r="D13" s="76">
        <v>40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idden="1">
      <c r="A14" s="178"/>
      <c r="B14" s="167"/>
      <c r="C14" s="33"/>
      <c r="D14" s="76"/>
      <c r="E14" s="46"/>
      <c r="F14" s="46"/>
      <c r="G14" s="46"/>
      <c r="H14" s="46"/>
      <c r="I14" s="46"/>
      <c r="J14" s="46"/>
      <c r="K14" s="46"/>
      <c r="L14" s="46"/>
      <c r="M14" s="46"/>
    </row>
    <row r="15" spans="1:15" ht="15.75" customHeight="1">
      <c r="A15" s="178" t="s">
        <v>47</v>
      </c>
      <c r="B15" s="167"/>
      <c r="C15" s="33">
        <v>200</v>
      </c>
      <c r="D15" s="76">
        <v>200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>
      <c r="A16" s="178" t="s">
        <v>88</v>
      </c>
      <c r="B16" s="167"/>
      <c r="C16" s="33">
        <v>30</v>
      </c>
      <c r="D16" s="76">
        <v>30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193" t="s">
        <v>69</v>
      </c>
      <c r="B17" s="194"/>
      <c r="C17" s="33">
        <v>40</v>
      </c>
      <c r="D17" s="123">
        <v>60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 ht="15.75" thickBot="1">
      <c r="A18" s="191"/>
      <c r="B18" s="192"/>
      <c r="C18" s="71"/>
      <c r="D18" s="77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.75" thickBo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90">
      <c r="A20" s="189" t="s">
        <v>8</v>
      </c>
      <c r="B20" s="190"/>
      <c r="C20" s="9" t="s">
        <v>20</v>
      </c>
      <c r="D20" s="9" t="s">
        <v>16</v>
      </c>
      <c r="E20" s="9" t="s">
        <v>6</v>
      </c>
      <c r="F20" s="9" t="s">
        <v>4</v>
      </c>
      <c r="G20" s="14" t="s">
        <v>17</v>
      </c>
      <c r="H20" s="14" t="s">
        <v>18</v>
      </c>
      <c r="I20" s="14" t="s">
        <v>6</v>
      </c>
      <c r="J20" s="14" t="s">
        <v>4</v>
      </c>
      <c r="K20" s="21" t="s">
        <v>5</v>
      </c>
      <c r="L20" s="173" t="s">
        <v>7</v>
      </c>
      <c r="M20" s="174"/>
    </row>
    <row r="21" spans="1:13">
      <c r="A21" s="136" t="s">
        <v>57</v>
      </c>
      <c r="B21" s="137"/>
      <c r="C21" s="10">
        <v>9.9000000000000005E-2</v>
      </c>
      <c r="D21" s="10">
        <f>C21*L6</f>
        <v>9.9000000000000005E-2</v>
      </c>
      <c r="E21" s="11">
        <v>21</v>
      </c>
      <c r="F21" s="11">
        <f t="shared" ref="F21:F28" si="0">D21*E21</f>
        <v>2.0790000000000002</v>
      </c>
      <c r="G21" s="35">
        <v>0.158</v>
      </c>
      <c r="H21" s="34">
        <f>G21*M6</f>
        <v>0.158</v>
      </c>
      <c r="I21" s="32">
        <v>21</v>
      </c>
      <c r="J21" s="16">
        <f t="shared" ref="J21:J26" si="1">H21*I21</f>
        <v>3.3180000000000001</v>
      </c>
      <c r="K21" s="22">
        <f t="shared" ref="K21:K26" si="2">D21+H21</f>
        <v>0.25700000000000001</v>
      </c>
      <c r="L21" s="138">
        <f t="shared" ref="L21:L26" si="3">F21+J21</f>
        <v>5.3970000000000002</v>
      </c>
      <c r="M21" s="139"/>
    </row>
    <row r="22" spans="1:13">
      <c r="A22" s="136" t="s">
        <v>35</v>
      </c>
      <c r="B22" s="137"/>
      <c r="C22" s="10">
        <v>7.4999999999999997E-3</v>
      </c>
      <c r="D22" s="10">
        <f>C22*L6</f>
        <v>7.4999999999999997E-3</v>
      </c>
      <c r="E22" s="11">
        <v>46</v>
      </c>
      <c r="F22" s="11">
        <f t="shared" si="0"/>
        <v>0.34499999999999997</v>
      </c>
      <c r="G22" s="35">
        <v>1.2500000000000001E-2</v>
      </c>
      <c r="H22" s="34">
        <f>G22*M6</f>
        <v>1.2500000000000001E-2</v>
      </c>
      <c r="I22" s="32">
        <v>46</v>
      </c>
      <c r="J22" s="16">
        <f t="shared" si="1"/>
        <v>0.57500000000000007</v>
      </c>
      <c r="K22" s="22">
        <f t="shared" si="2"/>
        <v>0.02</v>
      </c>
      <c r="L22" s="138">
        <f t="shared" si="3"/>
        <v>0.92</v>
      </c>
      <c r="M22" s="139"/>
    </row>
    <row r="23" spans="1:13">
      <c r="A23" s="136" t="s">
        <v>40</v>
      </c>
      <c r="B23" s="137"/>
      <c r="C23" s="10">
        <v>3.0000000000000001E-3</v>
      </c>
      <c r="D23" s="10">
        <f>C23*L6</f>
        <v>3.0000000000000001E-3</v>
      </c>
      <c r="E23" s="11">
        <v>127</v>
      </c>
      <c r="F23" s="11">
        <f t="shared" si="0"/>
        <v>0.38100000000000001</v>
      </c>
      <c r="G23" s="35">
        <v>5.0000000000000001E-3</v>
      </c>
      <c r="H23" s="34">
        <f>G23*M6</f>
        <v>5.0000000000000001E-3</v>
      </c>
      <c r="I23" s="32">
        <v>127</v>
      </c>
      <c r="J23" s="16">
        <f t="shared" si="1"/>
        <v>0.63500000000000001</v>
      </c>
      <c r="K23" s="22">
        <f t="shared" si="2"/>
        <v>8.0000000000000002E-3</v>
      </c>
      <c r="L23" s="138">
        <f t="shared" si="3"/>
        <v>1.016</v>
      </c>
      <c r="M23" s="139"/>
    </row>
    <row r="24" spans="1:13">
      <c r="A24" s="136" t="s">
        <v>30</v>
      </c>
      <c r="B24" s="137"/>
      <c r="C24" s="10">
        <v>3.0000000000000001E-3</v>
      </c>
      <c r="D24" s="10">
        <f>C24*L6</f>
        <v>3.0000000000000001E-3</v>
      </c>
      <c r="E24" s="11">
        <v>88</v>
      </c>
      <c r="F24" s="11">
        <f t="shared" si="0"/>
        <v>0.26400000000000001</v>
      </c>
      <c r="G24" s="35">
        <v>5.0000000000000001E-3</v>
      </c>
      <c r="H24" s="34">
        <f>G24*M6</f>
        <v>5.0000000000000001E-3</v>
      </c>
      <c r="I24" s="32">
        <v>88</v>
      </c>
      <c r="J24" s="16">
        <f t="shared" si="1"/>
        <v>0.44</v>
      </c>
      <c r="K24" s="22">
        <f t="shared" si="2"/>
        <v>8.0000000000000002E-3</v>
      </c>
      <c r="L24" s="138">
        <f t="shared" si="3"/>
        <v>0.70399999999999996</v>
      </c>
      <c r="M24" s="139"/>
    </row>
    <row r="25" spans="1:13">
      <c r="A25" s="136" t="s">
        <v>70</v>
      </c>
      <c r="B25" s="137"/>
      <c r="C25" s="10">
        <v>2.0000000000000001E-4</v>
      </c>
      <c r="D25" s="10">
        <f>C25*L6</f>
        <v>2.0000000000000001E-4</v>
      </c>
      <c r="E25" s="11">
        <v>936</v>
      </c>
      <c r="F25" s="11">
        <f t="shared" si="0"/>
        <v>0.18720000000000001</v>
      </c>
      <c r="G25" s="35">
        <v>2.9999999999999997E-4</v>
      </c>
      <c r="H25" s="34">
        <f>G25*M6</f>
        <v>2.9999999999999997E-4</v>
      </c>
      <c r="I25" s="32">
        <v>936</v>
      </c>
      <c r="J25" s="16">
        <f t="shared" si="1"/>
        <v>0.28079999999999999</v>
      </c>
      <c r="K25" s="22">
        <f t="shared" si="2"/>
        <v>5.0000000000000001E-4</v>
      </c>
      <c r="L25" s="138">
        <f t="shared" si="3"/>
        <v>0.46799999999999997</v>
      </c>
      <c r="M25" s="139"/>
    </row>
    <row r="26" spans="1:13" hidden="1">
      <c r="A26" s="136"/>
      <c r="B26" s="137"/>
      <c r="C26" s="10"/>
      <c r="D26" s="10">
        <f>C26*L6</f>
        <v>0</v>
      </c>
      <c r="E26" s="11"/>
      <c r="F26" s="11">
        <f t="shared" si="0"/>
        <v>0</v>
      </c>
      <c r="G26" s="35"/>
      <c r="H26" s="34">
        <f>G26*M6</f>
        <v>0</v>
      </c>
      <c r="I26" s="32"/>
      <c r="J26" s="16">
        <f t="shared" si="1"/>
        <v>0</v>
      </c>
      <c r="K26" s="22">
        <f t="shared" si="2"/>
        <v>0</v>
      </c>
      <c r="L26" s="138">
        <f t="shared" si="3"/>
        <v>0</v>
      </c>
      <c r="M26" s="139"/>
    </row>
    <row r="27" spans="1:13" hidden="1">
      <c r="A27" s="136"/>
      <c r="B27" s="137"/>
      <c r="C27" s="10"/>
      <c r="D27" s="10"/>
      <c r="E27" s="11"/>
      <c r="F27" s="11">
        <f t="shared" si="0"/>
        <v>0</v>
      </c>
      <c r="G27" s="35"/>
      <c r="H27" s="34"/>
      <c r="I27" s="32"/>
      <c r="J27" s="16"/>
      <c r="K27" s="22"/>
      <c r="L27" s="23"/>
      <c r="M27" s="36"/>
    </row>
    <row r="28" spans="1:13">
      <c r="A28" s="136" t="s">
        <v>50</v>
      </c>
      <c r="B28" s="137"/>
      <c r="C28" s="10">
        <v>5.9999999999999995E-4</v>
      </c>
      <c r="D28" s="10">
        <f>C28*L6</f>
        <v>5.9999999999999995E-4</v>
      </c>
      <c r="E28" s="11">
        <v>16</v>
      </c>
      <c r="F28" s="11">
        <f t="shared" si="0"/>
        <v>9.5999999999999992E-3</v>
      </c>
      <c r="G28" s="35">
        <v>5.9999999999999995E-4</v>
      </c>
      <c r="H28" s="34">
        <f>G28*M6</f>
        <v>5.9999999999999995E-4</v>
      </c>
      <c r="I28" s="32">
        <v>16</v>
      </c>
      <c r="J28" s="16">
        <f>H28*I28</f>
        <v>9.5999999999999992E-3</v>
      </c>
      <c r="K28" s="22">
        <f>D28+H28</f>
        <v>1.1999999999999999E-3</v>
      </c>
      <c r="L28" s="138">
        <f>F28+J28</f>
        <v>1.9199999999999998E-2</v>
      </c>
      <c r="M28" s="139"/>
    </row>
    <row r="29" spans="1:13">
      <c r="A29" s="177"/>
      <c r="B29" s="152"/>
      <c r="C29" s="10"/>
      <c r="D29" s="10"/>
      <c r="E29" s="11"/>
      <c r="F29" s="11"/>
      <c r="G29" s="35"/>
      <c r="H29" s="34"/>
      <c r="I29" s="32"/>
      <c r="J29" s="16"/>
      <c r="K29" s="22"/>
      <c r="L29" s="23"/>
      <c r="M29" s="36"/>
    </row>
    <row r="30" spans="1:13">
      <c r="A30" s="136" t="s">
        <v>49</v>
      </c>
      <c r="B30" s="137"/>
      <c r="C30" s="10">
        <v>0.04</v>
      </c>
      <c r="D30" s="10">
        <f>C30*L6</f>
        <v>0.04</v>
      </c>
      <c r="E30" s="11">
        <v>252</v>
      </c>
      <c r="F30" s="11">
        <f t="shared" ref="F30:F41" si="4">D30*E30</f>
        <v>10.08</v>
      </c>
      <c r="G30" s="35">
        <v>4.8000000000000001E-2</v>
      </c>
      <c r="H30" s="34">
        <f>G30*M6</f>
        <v>4.8000000000000001E-2</v>
      </c>
      <c r="I30" s="32">
        <v>252</v>
      </c>
      <c r="J30" s="16">
        <f t="shared" ref="J30:J41" si="5">H30*I30</f>
        <v>12.096</v>
      </c>
      <c r="K30" s="22">
        <f t="shared" ref="K30:K41" si="6">D30+H30</f>
        <v>8.7999999999999995E-2</v>
      </c>
      <c r="L30" s="138">
        <f t="shared" ref="L30:L41" si="7">F30+J30</f>
        <v>22.176000000000002</v>
      </c>
      <c r="M30" s="139"/>
    </row>
    <row r="31" spans="1:13">
      <c r="A31" s="136" t="s">
        <v>57</v>
      </c>
      <c r="B31" s="137"/>
      <c r="C31" s="10">
        <v>0.02</v>
      </c>
      <c r="D31" s="10">
        <f>C31*L6</f>
        <v>0.02</v>
      </c>
      <c r="E31" s="11">
        <v>21</v>
      </c>
      <c r="F31" s="11">
        <f t="shared" si="4"/>
        <v>0.42</v>
      </c>
      <c r="G31" s="35">
        <v>2.5000000000000001E-2</v>
      </c>
      <c r="H31" s="34">
        <f>G31*M6</f>
        <v>2.5000000000000001E-2</v>
      </c>
      <c r="I31" s="32">
        <v>21</v>
      </c>
      <c r="J31" s="16">
        <f t="shared" si="5"/>
        <v>0.52500000000000002</v>
      </c>
      <c r="K31" s="22">
        <f t="shared" si="6"/>
        <v>4.4999999999999998E-2</v>
      </c>
      <c r="L31" s="138">
        <f t="shared" si="7"/>
        <v>0.94500000000000006</v>
      </c>
      <c r="M31" s="139"/>
    </row>
    <row r="32" spans="1:13">
      <c r="A32" s="136" t="s">
        <v>78</v>
      </c>
      <c r="B32" s="137"/>
      <c r="C32" s="10">
        <v>0.04</v>
      </c>
      <c r="D32" s="10">
        <f>C32*L6</f>
        <v>0.04</v>
      </c>
      <c r="E32" s="11">
        <v>36</v>
      </c>
      <c r="F32" s="11">
        <f t="shared" si="4"/>
        <v>1.44</v>
      </c>
      <c r="G32" s="35">
        <v>0.05</v>
      </c>
      <c r="H32" s="34">
        <f>G32*M6</f>
        <v>0.05</v>
      </c>
      <c r="I32" s="32">
        <v>36</v>
      </c>
      <c r="J32" s="16">
        <f t="shared" si="5"/>
        <v>1.8</v>
      </c>
      <c r="K32" s="22">
        <f t="shared" si="6"/>
        <v>0.09</v>
      </c>
      <c r="L32" s="138">
        <f t="shared" si="7"/>
        <v>3.24</v>
      </c>
      <c r="M32" s="139"/>
    </row>
    <row r="33" spans="1:13">
      <c r="A33" s="136" t="s">
        <v>27</v>
      </c>
      <c r="B33" s="137"/>
      <c r="C33" s="10">
        <v>2.1000000000000001E-2</v>
      </c>
      <c r="D33" s="10">
        <f>C33*L6</f>
        <v>2.1000000000000001E-2</v>
      </c>
      <c r="E33" s="11">
        <v>22</v>
      </c>
      <c r="F33" s="11">
        <f t="shared" si="4"/>
        <v>0.46200000000000002</v>
      </c>
      <c r="G33" s="35">
        <v>2.7E-2</v>
      </c>
      <c r="H33" s="34">
        <f>G33*M6</f>
        <v>2.7E-2</v>
      </c>
      <c r="I33" s="32">
        <v>22</v>
      </c>
      <c r="J33" s="16">
        <f t="shared" si="5"/>
        <v>0.59399999999999997</v>
      </c>
      <c r="K33" s="22">
        <f t="shared" si="6"/>
        <v>4.8000000000000001E-2</v>
      </c>
      <c r="L33" s="138">
        <f t="shared" si="7"/>
        <v>1.056</v>
      </c>
      <c r="M33" s="139"/>
    </row>
    <row r="34" spans="1:13">
      <c r="A34" s="136" t="s">
        <v>36</v>
      </c>
      <c r="B34" s="137"/>
      <c r="C34" s="10">
        <v>0.01</v>
      </c>
      <c r="D34" s="10">
        <f>C34*L6</f>
        <v>0.01</v>
      </c>
      <c r="E34" s="11">
        <v>26</v>
      </c>
      <c r="F34" s="11">
        <f t="shared" si="4"/>
        <v>0.26</v>
      </c>
      <c r="G34" s="35">
        <v>1.23E-2</v>
      </c>
      <c r="H34" s="34">
        <f>G34*M6</f>
        <v>1.23E-2</v>
      </c>
      <c r="I34" s="32">
        <v>26</v>
      </c>
      <c r="J34" s="16">
        <f t="shared" si="5"/>
        <v>0.31980000000000003</v>
      </c>
      <c r="K34" s="22">
        <f t="shared" si="6"/>
        <v>2.23E-2</v>
      </c>
      <c r="L34" s="138">
        <f t="shared" si="7"/>
        <v>0.57980000000000009</v>
      </c>
      <c r="M34" s="139"/>
    </row>
    <row r="35" spans="1:13">
      <c r="A35" s="136" t="s">
        <v>35</v>
      </c>
      <c r="B35" s="137"/>
      <c r="C35" s="10">
        <v>0.01</v>
      </c>
      <c r="D35" s="10">
        <f>C35*L6</f>
        <v>0.01</v>
      </c>
      <c r="E35" s="11">
        <v>46</v>
      </c>
      <c r="F35" s="11">
        <f t="shared" si="4"/>
        <v>0.46</v>
      </c>
      <c r="G35" s="35">
        <v>1.2500000000000001E-2</v>
      </c>
      <c r="H35" s="34">
        <f>G35*M6</f>
        <v>1.2500000000000001E-2</v>
      </c>
      <c r="I35" s="32">
        <v>46</v>
      </c>
      <c r="J35" s="16">
        <f t="shared" si="5"/>
        <v>0.57500000000000007</v>
      </c>
      <c r="K35" s="22">
        <f t="shared" si="6"/>
        <v>2.2499999999999999E-2</v>
      </c>
      <c r="L35" s="138">
        <f t="shared" si="7"/>
        <v>1.0350000000000001</v>
      </c>
      <c r="M35" s="139"/>
    </row>
    <row r="36" spans="1:13">
      <c r="A36" s="136" t="s">
        <v>54</v>
      </c>
      <c r="B36" s="137"/>
      <c r="C36" s="10">
        <v>2.3999999999999998E-3</v>
      </c>
      <c r="D36" s="10">
        <f>C36*L6</f>
        <v>2.3999999999999998E-3</v>
      </c>
      <c r="E36" s="11">
        <v>242</v>
      </c>
      <c r="F36" s="11">
        <f t="shared" si="4"/>
        <v>0.58079999999999998</v>
      </c>
      <c r="G36" s="35">
        <v>3.0000000000000001E-3</v>
      </c>
      <c r="H36" s="34">
        <f>G36*M6</f>
        <v>3.0000000000000001E-3</v>
      </c>
      <c r="I36" s="32">
        <v>242</v>
      </c>
      <c r="J36" s="16">
        <f t="shared" si="5"/>
        <v>0.72599999999999998</v>
      </c>
      <c r="K36" s="22">
        <f t="shared" si="6"/>
        <v>5.4000000000000003E-3</v>
      </c>
      <c r="L36" s="138">
        <f t="shared" si="7"/>
        <v>1.3068</v>
      </c>
      <c r="M36" s="139"/>
    </row>
    <row r="37" spans="1:13">
      <c r="A37" s="136" t="s">
        <v>19</v>
      </c>
      <c r="B37" s="137"/>
      <c r="C37" s="10">
        <v>4.4999999999999997E-3</v>
      </c>
      <c r="D37" s="10">
        <f>C37*L6</f>
        <v>4.4999999999999997E-3</v>
      </c>
      <c r="E37" s="11">
        <v>820</v>
      </c>
      <c r="F37" s="11">
        <f t="shared" si="4"/>
        <v>3.6899999999999995</v>
      </c>
      <c r="G37" s="35">
        <v>5.0000000000000001E-3</v>
      </c>
      <c r="H37" s="34">
        <f>G37*M6</f>
        <v>5.0000000000000001E-3</v>
      </c>
      <c r="I37" s="32">
        <v>820</v>
      </c>
      <c r="J37" s="16">
        <f t="shared" si="5"/>
        <v>4.0999999999999996</v>
      </c>
      <c r="K37" s="22">
        <f t="shared" si="6"/>
        <v>9.4999999999999998E-3</v>
      </c>
      <c r="L37" s="138">
        <f t="shared" si="7"/>
        <v>7.7899999999999991</v>
      </c>
      <c r="M37" s="139"/>
    </row>
    <row r="38" spans="1:13" s="130" customFormat="1">
      <c r="A38" s="136" t="s">
        <v>30</v>
      </c>
      <c r="B38" s="137"/>
      <c r="C38" s="10">
        <v>2.3999999999999998E-3</v>
      </c>
      <c r="D38" s="10">
        <f>C38*L6</f>
        <v>2.3999999999999998E-3</v>
      </c>
      <c r="E38" s="11">
        <v>88</v>
      </c>
      <c r="F38" s="11">
        <f t="shared" si="4"/>
        <v>0.21119999999999997</v>
      </c>
      <c r="G38" s="35">
        <v>3.0000000000000001E-3</v>
      </c>
      <c r="H38" s="34">
        <f>G38*M6</f>
        <v>3.0000000000000001E-3</v>
      </c>
      <c r="I38" s="32">
        <v>88</v>
      </c>
      <c r="J38" s="16">
        <f t="shared" si="5"/>
        <v>0.26400000000000001</v>
      </c>
      <c r="K38" s="22">
        <f t="shared" si="6"/>
        <v>5.4000000000000003E-3</v>
      </c>
      <c r="L38" s="138">
        <f t="shared" ref="L38:L40" si="8">F38+J38</f>
        <v>0.47519999999999996</v>
      </c>
      <c r="M38" s="139"/>
    </row>
    <row r="39" spans="1:13" s="130" customFormat="1">
      <c r="A39" s="136" t="s">
        <v>70</v>
      </c>
      <c r="B39" s="137"/>
      <c r="C39" s="10">
        <v>1E-4</v>
      </c>
      <c r="D39" s="10">
        <f>C39*L6</f>
        <v>1E-4</v>
      </c>
      <c r="E39" s="11">
        <v>936</v>
      </c>
      <c r="F39" s="11">
        <f t="shared" si="4"/>
        <v>9.3600000000000003E-2</v>
      </c>
      <c r="G39" s="35">
        <v>1E-4</v>
      </c>
      <c r="H39" s="34">
        <f>G39*M6</f>
        <v>1E-4</v>
      </c>
      <c r="I39" s="32">
        <v>936</v>
      </c>
      <c r="J39" s="16">
        <f t="shared" si="5"/>
        <v>9.3600000000000003E-2</v>
      </c>
      <c r="K39" s="22">
        <f t="shared" si="6"/>
        <v>2.0000000000000001E-4</v>
      </c>
      <c r="L39" s="138">
        <f t="shared" si="8"/>
        <v>0.18720000000000001</v>
      </c>
      <c r="M39" s="139"/>
    </row>
    <row r="40" spans="1:13" s="130" customFormat="1">
      <c r="A40" s="136" t="s">
        <v>23</v>
      </c>
      <c r="B40" s="137"/>
      <c r="C40" s="10">
        <v>5.0000000000000001E-3</v>
      </c>
      <c r="D40" s="10">
        <f>C40*L6</f>
        <v>5.0000000000000001E-3</v>
      </c>
      <c r="E40" s="11">
        <v>295</v>
      </c>
      <c r="F40" s="11">
        <f t="shared" si="4"/>
        <v>1.4750000000000001</v>
      </c>
      <c r="G40" s="35">
        <v>0.01</v>
      </c>
      <c r="H40" s="34">
        <f>G40*M6</f>
        <v>0.01</v>
      </c>
      <c r="I40" s="32">
        <v>295</v>
      </c>
      <c r="J40" s="16">
        <f t="shared" si="5"/>
        <v>2.95</v>
      </c>
      <c r="K40" s="22">
        <f t="shared" si="6"/>
        <v>1.4999999999999999E-2</v>
      </c>
      <c r="L40" s="138">
        <f t="shared" si="8"/>
        <v>4.4250000000000007</v>
      </c>
      <c r="M40" s="139"/>
    </row>
    <row r="41" spans="1:13">
      <c r="A41" s="136" t="s">
        <v>50</v>
      </c>
      <c r="B41" s="137"/>
      <c r="C41" s="10">
        <v>1E-3</v>
      </c>
      <c r="D41" s="10">
        <f>C41*L6</f>
        <v>1E-3</v>
      </c>
      <c r="E41" s="11">
        <v>16</v>
      </c>
      <c r="F41" s="11">
        <f t="shared" si="4"/>
        <v>1.6E-2</v>
      </c>
      <c r="G41" s="35">
        <v>1E-3</v>
      </c>
      <c r="H41" s="34">
        <f>G41*M6</f>
        <v>1E-3</v>
      </c>
      <c r="I41" s="32">
        <v>16</v>
      </c>
      <c r="J41" s="16">
        <f t="shared" si="5"/>
        <v>1.6E-2</v>
      </c>
      <c r="K41" s="22">
        <f t="shared" si="6"/>
        <v>2E-3</v>
      </c>
      <c r="L41" s="138">
        <f t="shared" si="7"/>
        <v>3.2000000000000001E-2</v>
      </c>
      <c r="M41" s="139"/>
    </row>
    <row r="42" spans="1:13">
      <c r="A42" s="136"/>
      <c r="B42" s="137"/>
      <c r="C42" s="10"/>
      <c r="D42" s="10"/>
      <c r="E42" s="11"/>
      <c r="F42" s="11"/>
      <c r="G42" s="35"/>
      <c r="H42" s="34"/>
      <c r="I42" s="32"/>
      <c r="J42" s="16"/>
      <c r="K42" s="22"/>
      <c r="L42" s="138"/>
      <c r="M42" s="139"/>
    </row>
    <row r="43" spans="1:13">
      <c r="A43" s="136" t="s">
        <v>68</v>
      </c>
      <c r="B43" s="137"/>
      <c r="C43" s="10">
        <v>7.7399999999999997E-2</v>
      </c>
      <c r="D43" s="10">
        <f>C43*L6</f>
        <v>7.7399999999999997E-2</v>
      </c>
      <c r="E43" s="11">
        <v>500</v>
      </c>
      <c r="F43" s="11">
        <f t="shared" ref="F43:F63" si="9">D43*E43</f>
        <v>38.699999999999996</v>
      </c>
      <c r="G43" s="35">
        <v>8.5999999999999993E-2</v>
      </c>
      <c r="H43" s="34">
        <f>G43*M6</f>
        <v>8.5999999999999993E-2</v>
      </c>
      <c r="I43" s="32">
        <v>500</v>
      </c>
      <c r="J43" s="16">
        <f t="shared" ref="J43:J63" si="10">H43*I43</f>
        <v>43</v>
      </c>
      <c r="K43" s="22">
        <f t="shared" ref="K43:K63" si="11">D43+H43</f>
        <v>0.16339999999999999</v>
      </c>
      <c r="L43" s="138">
        <f t="shared" ref="L43:L51" si="12">F43+J43</f>
        <v>81.699999999999989</v>
      </c>
      <c r="M43" s="139"/>
    </row>
    <row r="44" spans="1:13">
      <c r="A44" s="136" t="s">
        <v>64</v>
      </c>
      <c r="B44" s="137"/>
      <c r="C44" s="10">
        <v>1.17E-2</v>
      </c>
      <c r="D44" s="10">
        <f>C44*L6</f>
        <v>1.17E-2</v>
      </c>
      <c r="E44" s="11">
        <v>66</v>
      </c>
      <c r="F44" s="11">
        <f t="shared" si="9"/>
        <v>0.7722</v>
      </c>
      <c r="G44" s="35">
        <v>1.2999999999999999E-2</v>
      </c>
      <c r="H44" s="34">
        <f>G44*M6</f>
        <v>1.2999999999999999E-2</v>
      </c>
      <c r="I44" s="32">
        <v>66</v>
      </c>
      <c r="J44" s="16">
        <f t="shared" si="10"/>
        <v>0.85799999999999998</v>
      </c>
      <c r="K44" s="22">
        <f t="shared" si="11"/>
        <v>2.47E-2</v>
      </c>
      <c r="L44" s="138">
        <f t="shared" si="12"/>
        <v>1.6301999999999999</v>
      </c>
      <c r="M44" s="139"/>
    </row>
    <row r="45" spans="1:13">
      <c r="A45" s="136" t="s">
        <v>36</v>
      </c>
      <c r="B45" s="137"/>
      <c r="C45" s="10">
        <v>2.0969999999999999E-2</v>
      </c>
      <c r="D45" s="10">
        <f>C45*L6</f>
        <v>2.0969999999999999E-2</v>
      </c>
      <c r="E45" s="11">
        <v>26</v>
      </c>
      <c r="F45" s="11">
        <f t="shared" si="9"/>
        <v>0.54521999999999993</v>
      </c>
      <c r="G45" s="35">
        <v>2.3300000000000001E-2</v>
      </c>
      <c r="H45" s="34">
        <f>G45*M6</f>
        <v>2.3300000000000001E-2</v>
      </c>
      <c r="I45" s="32">
        <v>26</v>
      </c>
      <c r="J45" s="16">
        <f t="shared" si="10"/>
        <v>0.60580000000000001</v>
      </c>
      <c r="K45" s="22">
        <f t="shared" si="11"/>
        <v>4.4270000000000004E-2</v>
      </c>
      <c r="L45" s="138">
        <f t="shared" si="12"/>
        <v>1.1510199999999999</v>
      </c>
      <c r="M45" s="139"/>
    </row>
    <row r="46" spans="1:13">
      <c r="A46" s="136" t="s">
        <v>55</v>
      </c>
      <c r="B46" s="137"/>
      <c r="C46" s="10">
        <v>7.1999999999999998E-3</v>
      </c>
      <c r="D46" s="10">
        <f>C46*L6</f>
        <v>7.1999999999999998E-3</v>
      </c>
      <c r="E46" s="11">
        <v>106</v>
      </c>
      <c r="F46" s="11">
        <f t="shared" si="9"/>
        <v>0.76319999999999999</v>
      </c>
      <c r="G46" s="35">
        <v>8.0000000000000002E-3</v>
      </c>
      <c r="H46" s="34">
        <f>G46*M6</f>
        <v>8.0000000000000002E-3</v>
      </c>
      <c r="I46" s="32">
        <v>106</v>
      </c>
      <c r="J46" s="16">
        <f t="shared" si="10"/>
        <v>0.84799999999999998</v>
      </c>
      <c r="K46" s="22">
        <f t="shared" si="11"/>
        <v>1.52E-2</v>
      </c>
      <c r="L46" s="138">
        <f t="shared" si="12"/>
        <v>1.6112</v>
      </c>
      <c r="M46" s="139"/>
    </row>
    <row r="47" spans="1:13">
      <c r="A47" s="136" t="s">
        <v>40</v>
      </c>
      <c r="B47" s="137"/>
      <c r="C47" s="10">
        <v>5.4000000000000003E-3</v>
      </c>
      <c r="D47" s="10">
        <f>C47*L6</f>
        <v>5.4000000000000003E-3</v>
      </c>
      <c r="E47" s="11">
        <v>127</v>
      </c>
      <c r="F47" s="11">
        <f t="shared" si="9"/>
        <v>0.68580000000000008</v>
      </c>
      <c r="G47" s="35">
        <v>6.0000000000000001E-3</v>
      </c>
      <c r="H47" s="34">
        <f>G47*M6</f>
        <v>6.0000000000000001E-3</v>
      </c>
      <c r="I47" s="32">
        <v>127</v>
      </c>
      <c r="J47" s="16">
        <f t="shared" si="10"/>
        <v>0.76200000000000001</v>
      </c>
      <c r="K47" s="22">
        <f t="shared" si="11"/>
        <v>1.14E-2</v>
      </c>
      <c r="L47" s="138">
        <f t="shared" si="12"/>
        <v>1.4478</v>
      </c>
      <c r="M47" s="139"/>
    </row>
    <row r="48" spans="1:13">
      <c r="A48" s="136" t="s">
        <v>61</v>
      </c>
      <c r="B48" s="137"/>
      <c r="C48" s="10">
        <v>8.0999999999999996E-3</v>
      </c>
      <c r="D48" s="10">
        <f>(C48*L6)/0.055</f>
        <v>0.14727272727272728</v>
      </c>
      <c r="E48" s="11">
        <v>7.32</v>
      </c>
      <c r="F48" s="11">
        <f>D48*E48</f>
        <v>1.0780363636363637</v>
      </c>
      <c r="G48" s="35">
        <v>8.9999999999999993E-3</v>
      </c>
      <c r="H48" s="34">
        <f>(G48*M6)/0.055</f>
        <v>0.16363636363636364</v>
      </c>
      <c r="I48" s="32">
        <v>7.32</v>
      </c>
      <c r="J48" s="16">
        <f>H48*I48</f>
        <v>1.1978181818181819</v>
      </c>
      <c r="K48" s="22">
        <f t="shared" si="11"/>
        <v>0.31090909090909091</v>
      </c>
      <c r="L48" s="138">
        <f>F48+J48</f>
        <v>2.2758545454545454</v>
      </c>
      <c r="M48" s="139"/>
    </row>
    <row r="49" spans="1:13">
      <c r="A49" s="136" t="s">
        <v>50</v>
      </c>
      <c r="B49" s="137"/>
      <c r="C49" s="10">
        <v>7.2000000000000005E-4</v>
      </c>
      <c r="D49" s="10">
        <f>C49*L6</f>
        <v>7.2000000000000005E-4</v>
      </c>
      <c r="E49" s="11">
        <v>16</v>
      </c>
      <c r="F49" s="11">
        <f t="shared" si="9"/>
        <v>1.1520000000000001E-2</v>
      </c>
      <c r="G49" s="35">
        <v>8.0000000000000004E-4</v>
      </c>
      <c r="H49" s="34">
        <f>G49*M6</f>
        <v>8.0000000000000004E-4</v>
      </c>
      <c r="I49" s="32">
        <v>16</v>
      </c>
      <c r="J49" s="16">
        <f t="shared" si="10"/>
        <v>1.2800000000000001E-2</v>
      </c>
      <c r="K49" s="22">
        <f t="shared" si="11"/>
        <v>1.5200000000000001E-3</v>
      </c>
      <c r="L49" s="138">
        <f t="shared" si="12"/>
        <v>2.4320000000000001E-2</v>
      </c>
      <c r="M49" s="139"/>
    </row>
    <row r="50" spans="1:13" s="130" customFormat="1">
      <c r="A50" s="136"/>
      <c r="B50" s="137"/>
      <c r="C50" s="10"/>
      <c r="D50" s="10"/>
      <c r="E50" s="11"/>
      <c r="F50" s="11"/>
      <c r="G50" s="35"/>
      <c r="H50" s="34"/>
      <c r="I50" s="32"/>
      <c r="J50" s="16"/>
      <c r="K50" s="22"/>
      <c r="L50" s="131"/>
      <c r="M50" s="132"/>
    </row>
    <row r="51" spans="1:13">
      <c r="A51" s="136" t="s">
        <v>27</v>
      </c>
      <c r="B51" s="137"/>
      <c r="C51" s="10">
        <v>0.20699999999999999</v>
      </c>
      <c r="D51" s="10">
        <f>C51*L6</f>
        <v>0.20699999999999999</v>
      </c>
      <c r="E51" s="11">
        <v>22</v>
      </c>
      <c r="F51" s="11">
        <f t="shared" si="9"/>
        <v>4.5539999999999994</v>
      </c>
      <c r="G51" s="35">
        <v>0.248</v>
      </c>
      <c r="H51" s="34">
        <f>G51*M6</f>
        <v>0.248</v>
      </c>
      <c r="I51" s="32">
        <v>22</v>
      </c>
      <c r="J51" s="16">
        <f t="shared" si="10"/>
        <v>5.4559999999999995</v>
      </c>
      <c r="K51" s="22">
        <f t="shared" si="11"/>
        <v>0.45499999999999996</v>
      </c>
      <c r="L51" s="138">
        <f t="shared" si="12"/>
        <v>10.009999999999998</v>
      </c>
      <c r="M51" s="139"/>
    </row>
    <row r="52" spans="1:13">
      <c r="A52" s="177" t="s">
        <v>19</v>
      </c>
      <c r="B52" s="205"/>
      <c r="C52" s="10">
        <v>3.0000000000000001E-3</v>
      </c>
      <c r="D52" s="10">
        <f>C52*L6</f>
        <v>3.0000000000000001E-3</v>
      </c>
      <c r="E52" s="11">
        <v>820</v>
      </c>
      <c r="F52" s="11">
        <f t="shared" si="9"/>
        <v>2.46</v>
      </c>
      <c r="G52" s="35">
        <v>3.5999999999999999E-3</v>
      </c>
      <c r="H52" s="34">
        <f>G52*M6</f>
        <v>3.5999999999999999E-3</v>
      </c>
      <c r="I52" s="32">
        <v>820</v>
      </c>
      <c r="J52" s="16">
        <f t="shared" si="10"/>
        <v>2.952</v>
      </c>
      <c r="K52" s="22">
        <f t="shared" si="11"/>
        <v>6.6E-3</v>
      </c>
      <c r="L52" s="138">
        <f>F52+J52</f>
        <v>5.4119999999999999</v>
      </c>
      <c r="M52" s="139"/>
    </row>
    <row r="53" spans="1:13">
      <c r="A53" s="136" t="s">
        <v>50</v>
      </c>
      <c r="B53" s="137"/>
      <c r="C53" s="10">
        <v>1E-3</v>
      </c>
      <c r="D53" s="10">
        <f>C53*L6</f>
        <v>1E-3</v>
      </c>
      <c r="E53" s="11">
        <v>16</v>
      </c>
      <c r="F53" s="11">
        <f t="shared" si="9"/>
        <v>1.6E-2</v>
      </c>
      <c r="G53" s="35">
        <v>1E-3</v>
      </c>
      <c r="H53" s="34">
        <f>G53*M6</f>
        <v>1E-3</v>
      </c>
      <c r="I53" s="32">
        <v>16</v>
      </c>
      <c r="J53" s="16">
        <f t="shared" si="10"/>
        <v>1.6E-2</v>
      </c>
      <c r="K53" s="22">
        <f t="shared" si="11"/>
        <v>2E-3</v>
      </c>
      <c r="L53" s="138">
        <f>F53+J53</f>
        <v>3.2000000000000001E-2</v>
      </c>
      <c r="M53" s="139"/>
    </row>
    <row r="54" spans="1:13" s="130" customFormat="1">
      <c r="A54" s="136"/>
      <c r="B54" s="137"/>
      <c r="C54" s="10"/>
      <c r="D54" s="10"/>
      <c r="E54" s="11"/>
      <c r="F54" s="11"/>
      <c r="G54" s="35"/>
      <c r="H54" s="34"/>
      <c r="I54" s="32"/>
      <c r="J54" s="16"/>
      <c r="K54" s="22"/>
      <c r="L54" s="131"/>
      <c r="M54" s="132"/>
    </row>
    <row r="55" spans="1:13">
      <c r="A55" s="136" t="s">
        <v>19</v>
      </c>
      <c r="B55" s="137"/>
      <c r="C55" s="10">
        <v>2.5999999999999999E-3</v>
      </c>
      <c r="D55" s="10">
        <f>C55*L6</f>
        <v>2.5999999999999999E-3</v>
      </c>
      <c r="E55" s="11">
        <v>820</v>
      </c>
      <c r="F55" s="11">
        <f t="shared" si="9"/>
        <v>2.1320000000000001</v>
      </c>
      <c r="G55" s="35">
        <v>2.5999999999999999E-3</v>
      </c>
      <c r="H55" s="34">
        <f>G55*M6</f>
        <v>2.5999999999999999E-3</v>
      </c>
      <c r="I55" s="32">
        <v>820</v>
      </c>
      <c r="J55" s="16">
        <f t="shared" si="10"/>
        <v>2.1320000000000001</v>
      </c>
      <c r="K55" s="22">
        <f t="shared" si="11"/>
        <v>5.1999999999999998E-3</v>
      </c>
      <c r="L55" s="138">
        <f>F55+J55</f>
        <v>4.2640000000000002</v>
      </c>
      <c r="M55" s="139"/>
    </row>
    <row r="56" spans="1:13">
      <c r="A56" s="136" t="s">
        <v>52</v>
      </c>
      <c r="B56" s="137"/>
      <c r="C56" s="10">
        <v>2E-3</v>
      </c>
      <c r="D56" s="10">
        <f>C56*L6</f>
        <v>2E-3</v>
      </c>
      <c r="E56" s="11">
        <v>42</v>
      </c>
      <c r="F56" s="11">
        <f t="shared" si="9"/>
        <v>8.4000000000000005E-2</v>
      </c>
      <c r="G56" s="35">
        <v>2E-3</v>
      </c>
      <c r="H56" s="34">
        <f>G56*M6</f>
        <v>2E-3</v>
      </c>
      <c r="I56" s="32">
        <v>42</v>
      </c>
      <c r="J56" s="16">
        <f t="shared" si="10"/>
        <v>8.4000000000000005E-2</v>
      </c>
      <c r="K56" s="22">
        <f t="shared" si="11"/>
        <v>4.0000000000000001E-3</v>
      </c>
      <c r="L56" s="138">
        <f>F56+J56</f>
        <v>0.16800000000000001</v>
      </c>
      <c r="M56" s="139"/>
    </row>
    <row r="57" spans="1:13" s="130" customFormat="1">
      <c r="A57" s="136" t="s">
        <v>35</v>
      </c>
      <c r="B57" s="137"/>
      <c r="C57" s="10">
        <v>3.3E-3</v>
      </c>
      <c r="D57" s="10">
        <f>C57*L6</f>
        <v>3.3E-3</v>
      </c>
      <c r="E57" s="11">
        <v>46</v>
      </c>
      <c r="F57" s="11">
        <f t="shared" si="9"/>
        <v>0.15179999999999999</v>
      </c>
      <c r="G57" s="35">
        <v>3.3E-3</v>
      </c>
      <c r="H57" s="34">
        <f>G57*M6</f>
        <v>3.3E-3</v>
      </c>
      <c r="I57" s="32">
        <v>46</v>
      </c>
      <c r="J57" s="16">
        <f t="shared" si="10"/>
        <v>0.15179999999999999</v>
      </c>
      <c r="K57" s="22">
        <f t="shared" si="11"/>
        <v>6.6E-3</v>
      </c>
      <c r="L57" s="138">
        <f t="shared" ref="L57:L60" si="13">F57+J57</f>
        <v>0.30359999999999998</v>
      </c>
      <c r="M57" s="139"/>
    </row>
    <row r="58" spans="1:13" s="130" customFormat="1">
      <c r="A58" s="136" t="s">
        <v>36</v>
      </c>
      <c r="B58" s="137"/>
      <c r="C58" s="10">
        <v>1E-3</v>
      </c>
      <c r="D58" s="10">
        <f>C58*L6</f>
        <v>1E-3</v>
      </c>
      <c r="E58" s="11">
        <v>26</v>
      </c>
      <c r="F58" s="11">
        <f t="shared" si="9"/>
        <v>2.6000000000000002E-2</v>
      </c>
      <c r="G58" s="35">
        <v>1E-3</v>
      </c>
      <c r="H58" s="34">
        <f>G58*M6</f>
        <v>1E-3</v>
      </c>
      <c r="I58" s="32">
        <v>26</v>
      </c>
      <c r="J58" s="16">
        <f t="shared" si="10"/>
        <v>2.6000000000000002E-2</v>
      </c>
      <c r="K58" s="22">
        <f t="shared" si="11"/>
        <v>2E-3</v>
      </c>
      <c r="L58" s="138">
        <f t="shared" si="13"/>
        <v>5.2000000000000005E-2</v>
      </c>
      <c r="M58" s="139"/>
    </row>
    <row r="59" spans="1:13" s="130" customFormat="1">
      <c r="A59" s="136" t="s">
        <v>30</v>
      </c>
      <c r="B59" s="137"/>
      <c r="C59" s="10">
        <v>4.0000000000000002E-4</v>
      </c>
      <c r="D59" s="10">
        <f>C59*L6</f>
        <v>4.0000000000000002E-4</v>
      </c>
      <c r="E59" s="11">
        <v>88</v>
      </c>
      <c r="F59" s="11">
        <f t="shared" si="9"/>
        <v>3.5200000000000002E-2</v>
      </c>
      <c r="G59" s="35">
        <v>4.0000000000000002E-4</v>
      </c>
      <c r="H59" s="34">
        <f>G59*M6</f>
        <v>4.0000000000000002E-4</v>
      </c>
      <c r="I59" s="32">
        <v>88</v>
      </c>
      <c r="J59" s="16">
        <f t="shared" si="10"/>
        <v>3.5200000000000002E-2</v>
      </c>
      <c r="K59" s="22">
        <f t="shared" si="11"/>
        <v>8.0000000000000004E-4</v>
      </c>
      <c r="L59" s="138">
        <f t="shared" si="13"/>
        <v>7.0400000000000004E-2</v>
      </c>
      <c r="M59" s="139"/>
    </row>
    <row r="60" spans="1:13" s="130" customFormat="1">
      <c r="A60" s="136" t="s">
        <v>54</v>
      </c>
      <c r="B60" s="137"/>
      <c r="C60" s="10">
        <v>4.0000000000000001E-3</v>
      </c>
      <c r="D60" s="10">
        <f>C60*L6</f>
        <v>4.0000000000000001E-3</v>
      </c>
      <c r="E60" s="11">
        <v>242</v>
      </c>
      <c r="F60" s="11">
        <f t="shared" si="9"/>
        <v>0.96799999999999997</v>
      </c>
      <c r="G60" s="35">
        <v>4.0000000000000001E-3</v>
      </c>
      <c r="H60" s="34">
        <f>G60*M6</f>
        <v>4.0000000000000001E-3</v>
      </c>
      <c r="I60" s="32">
        <v>242</v>
      </c>
      <c r="J60" s="16">
        <f t="shared" si="10"/>
        <v>0.96799999999999997</v>
      </c>
      <c r="K60" s="22">
        <f t="shared" si="11"/>
        <v>8.0000000000000002E-3</v>
      </c>
      <c r="L60" s="138">
        <f t="shared" si="13"/>
        <v>1.9359999999999999</v>
      </c>
      <c r="M60" s="139"/>
    </row>
    <row r="61" spans="1:13">
      <c r="A61" s="136" t="s">
        <v>50</v>
      </c>
      <c r="B61" s="137"/>
      <c r="C61" s="10">
        <v>5.9999999999999995E-4</v>
      </c>
      <c r="D61" s="10">
        <f>C61*L6</f>
        <v>5.9999999999999995E-4</v>
      </c>
      <c r="E61" s="11">
        <v>16</v>
      </c>
      <c r="F61" s="11">
        <f t="shared" si="9"/>
        <v>9.5999999999999992E-3</v>
      </c>
      <c r="G61" s="35">
        <v>5.9999999999999995E-4</v>
      </c>
      <c r="H61" s="34">
        <f>G61*M6</f>
        <v>5.9999999999999995E-4</v>
      </c>
      <c r="I61" s="32">
        <v>16</v>
      </c>
      <c r="J61" s="16">
        <f t="shared" si="10"/>
        <v>9.5999999999999992E-3</v>
      </c>
      <c r="K61" s="22">
        <f t="shared" si="11"/>
        <v>1.1999999999999999E-3</v>
      </c>
      <c r="L61" s="138">
        <f>F61+J61</f>
        <v>1.9199999999999998E-2</v>
      </c>
      <c r="M61" s="139"/>
    </row>
    <row r="62" spans="1:13">
      <c r="A62" s="136"/>
      <c r="B62" s="137"/>
      <c r="C62" s="10"/>
      <c r="D62" s="10"/>
      <c r="E62" s="11"/>
      <c r="F62" s="11"/>
      <c r="G62" s="35"/>
      <c r="H62" s="34"/>
      <c r="I62" s="32"/>
      <c r="J62" s="16"/>
      <c r="K62" s="22"/>
      <c r="L62" s="138"/>
      <c r="M62" s="139"/>
    </row>
    <row r="63" spans="1:13">
      <c r="A63" s="136" t="s">
        <v>88</v>
      </c>
      <c r="B63" s="137"/>
      <c r="C63" s="10">
        <v>0.03</v>
      </c>
      <c r="D63" s="10">
        <f>C63*L6</f>
        <v>0.03</v>
      </c>
      <c r="E63" s="11">
        <v>66</v>
      </c>
      <c r="F63" s="11">
        <f t="shared" si="9"/>
        <v>1.98</v>
      </c>
      <c r="G63" s="35">
        <v>0.03</v>
      </c>
      <c r="H63" s="34">
        <f>G63*M6</f>
        <v>0.03</v>
      </c>
      <c r="I63" s="32">
        <v>66</v>
      </c>
      <c r="J63" s="16">
        <f t="shared" si="10"/>
        <v>1.98</v>
      </c>
      <c r="K63" s="22">
        <f t="shared" si="11"/>
        <v>0.06</v>
      </c>
      <c r="L63" s="138">
        <f>F63+J63</f>
        <v>3.96</v>
      </c>
      <c r="M63" s="139"/>
    </row>
    <row r="64" spans="1:13">
      <c r="A64" s="136"/>
      <c r="B64" s="137"/>
      <c r="C64" s="10"/>
      <c r="D64" s="10"/>
      <c r="E64" s="11"/>
      <c r="F64" s="11"/>
      <c r="G64" s="35"/>
      <c r="H64" s="34"/>
      <c r="I64" s="32"/>
      <c r="J64" s="16"/>
      <c r="K64" s="22"/>
      <c r="L64" s="23"/>
      <c r="M64" s="36"/>
    </row>
    <row r="65" spans="1:14">
      <c r="A65" s="136" t="s">
        <v>69</v>
      </c>
      <c r="B65" s="137"/>
      <c r="C65" s="10">
        <v>0.04</v>
      </c>
      <c r="D65" s="10">
        <f>C65*L6</f>
        <v>0.04</v>
      </c>
      <c r="E65" s="11">
        <v>71</v>
      </c>
      <c r="F65" s="11">
        <f>D65*E65</f>
        <v>2.84</v>
      </c>
      <c r="G65" s="24">
        <v>0.06</v>
      </c>
      <c r="H65" s="34">
        <f>G65*M6</f>
        <v>0.06</v>
      </c>
      <c r="I65" s="32">
        <v>71</v>
      </c>
      <c r="J65" s="16">
        <f>H65*I65</f>
        <v>4.26</v>
      </c>
      <c r="K65" s="22">
        <f>D65+H65</f>
        <v>0.1</v>
      </c>
      <c r="L65" s="138">
        <f>F65+J65</f>
        <v>7.1</v>
      </c>
      <c r="M65" s="139"/>
    </row>
    <row r="66" spans="1:14">
      <c r="A66" s="136"/>
      <c r="B66" s="137"/>
      <c r="C66" s="10"/>
      <c r="D66" s="10"/>
      <c r="E66" s="11"/>
      <c r="F66" s="11"/>
      <c r="G66" s="24"/>
      <c r="H66" s="15"/>
      <c r="I66" s="31"/>
      <c r="J66" s="16"/>
      <c r="K66" s="22"/>
      <c r="L66" s="138"/>
      <c r="M66" s="139"/>
    </row>
    <row r="67" spans="1:14">
      <c r="A67" s="136" t="s">
        <v>89</v>
      </c>
      <c r="B67" s="137"/>
      <c r="C67" s="10">
        <v>0.02</v>
      </c>
      <c r="D67" s="10">
        <f>C67*L6</f>
        <v>0.02</v>
      </c>
      <c r="E67" s="11">
        <v>270</v>
      </c>
      <c r="F67" s="11">
        <f>D67*E67</f>
        <v>5.4</v>
      </c>
      <c r="G67" s="15">
        <v>0.02</v>
      </c>
      <c r="H67" s="15">
        <f>G67*M6</f>
        <v>0.02</v>
      </c>
      <c r="I67" s="31">
        <v>270</v>
      </c>
      <c r="J67" s="16">
        <f>H67*I67</f>
        <v>5.4</v>
      </c>
      <c r="K67" s="22">
        <f>D67+H67</f>
        <v>0.04</v>
      </c>
      <c r="L67" s="138">
        <f>F67+J67</f>
        <v>10.8</v>
      </c>
      <c r="M67" s="139"/>
    </row>
    <row r="68" spans="1:14" s="6" customFormat="1">
      <c r="A68" s="197" t="s">
        <v>30</v>
      </c>
      <c r="B68" s="137"/>
      <c r="C68" s="28">
        <v>0.02</v>
      </c>
      <c r="D68" s="28">
        <f>C68*L6</f>
        <v>0.02</v>
      </c>
      <c r="E68" s="29">
        <v>88</v>
      </c>
      <c r="F68" s="29">
        <f>D68*E68</f>
        <v>1.76</v>
      </c>
      <c r="G68" s="15">
        <v>0.02</v>
      </c>
      <c r="H68" s="15">
        <f>G68*M6</f>
        <v>0.02</v>
      </c>
      <c r="I68" s="31">
        <v>88</v>
      </c>
      <c r="J68" s="16">
        <f>H68*I68</f>
        <v>1.76</v>
      </c>
      <c r="K68" s="37">
        <f>D68+H68</f>
        <v>0.04</v>
      </c>
      <c r="L68" s="207">
        <f>F68+J68</f>
        <v>3.52</v>
      </c>
      <c r="M68" s="208"/>
    </row>
    <row r="69" spans="1:14">
      <c r="A69" s="136"/>
      <c r="B69" s="137"/>
      <c r="C69" s="10"/>
      <c r="D69" s="10">
        <f>C69*L6</f>
        <v>0</v>
      </c>
      <c r="E69" s="11"/>
      <c r="F69" s="11">
        <f>D69*E69</f>
        <v>0</v>
      </c>
      <c r="G69" s="15"/>
      <c r="H69" s="15">
        <f>G69*M6</f>
        <v>0</v>
      </c>
      <c r="I69" s="31"/>
      <c r="J69" s="16">
        <f>H69*I69</f>
        <v>0</v>
      </c>
      <c r="K69" s="22">
        <f>D69+H69</f>
        <v>0</v>
      </c>
      <c r="L69" s="138">
        <f>F69+J69</f>
        <v>0</v>
      </c>
      <c r="M69" s="139"/>
    </row>
    <row r="70" spans="1:14">
      <c r="A70" s="136"/>
      <c r="B70" s="137"/>
      <c r="C70" s="10"/>
      <c r="D70" s="10"/>
      <c r="E70" s="11"/>
      <c r="F70" s="11"/>
      <c r="G70" s="15"/>
      <c r="H70" s="15"/>
      <c r="I70" s="31"/>
      <c r="J70" s="16"/>
      <c r="K70" s="22"/>
      <c r="L70" s="23"/>
      <c r="M70" s="36"/>
    </row>
    <row r="71" spans="1:14" hidden="1">
      <c r="A71" s="136"/>
      <c r="B71" s="137"/>
      <c r="C71" s="10"/>
      <c r="D71" s="10">
        <f>C71*L6</f>
        <v>0</v>
      </c>
      <c r="E71" s="11"/>
      <c r="F71" s="11">
        <f>D71*E71</f>
        <v>0</v>
      </c>
      <c r="G71" s="24"/>
      <c r="H71" s="34">
        <f>G71*M6</f>
        <v>0</v>
      </c>
      <c r="I71" s="32"/>
      <c r="J71" s="16">
        <f>H71*I71</f>
        <v>0</v>
      </c>
      <c r="K71" s="22">
        <f>D71+H71</f>
        <v>0</v>
      </c>
      <c r="L71" s="138">
        <f>F71+J71</f>
        <v>0</v>
      </c>
      <c r="M71" s="139"/>
    </row>
    <row r="72" spans="1:14" hidden="1">
      <c r="A72" s="67"/>
      <c r="B72" s="109"/>
      <c r="C72" s="10"/>
      <c r="D72" s="10"/>
      <c r="E72" s="11"/>
      <c r="F72" s="11"/>
      <c r="G72" s="24"/>
      <c r="H72" s="34"/>
      <c r="I72" s="32"/>
      <c r="J72" s="16"/>
      <c r="K72" s="22"/>
      <c r="L72" s="23"/>
      <c r="M72" s="36"/>
    </row>
    <row r="73" spans="1:14">
      <c r="A73" s="153" t="s">
        <v>3</v>
      </c>
      <c r="B73" s="154"/>
      <c r="C73" s="12"/>
      <c r="D73" s="13"/>
      <c r="E73" s="13"/>
      <c r="F73" s="13">
        <f>SUM(F21:F72)</f>
        <v>87.426976363636385</v>
      </c>
      <c r="G73" s="18"/>
      <c r="H73" s="18"/>
      <c r="I73" s="19"/>
      <c r="J73" s="20">
        <f>SUM(J21:J72)</f>
        <v>101.83281818181821</v>
      </c>
      <c r="K73" s="22">
        <f>D73+H73</f>
        <v>0</v>
      </c>
      <c r="L73" s="160">
        <f>SUM(L21:L72)</f>
        <v>189.25979454545455</v>
      </c>
      <c r="M73" s="161"/>
    </row>
    <row r="74" spans="1:14">
      <c r="A74" s="163"/>
      <c r="B74" s="164"/>
      <c r="C74" s="12"/>
      <c r="D74" s="13"/>
      <c r="E74" s="13"/>
      <c r="F74" s="13"/>
      <c r="G74" s="18"/>
      <c r="H74" s="18"/>
      <c r="I74" s="19"/>
      <c r="J74" s="20"/>
      <c r="K74" s="22"/>
      <c r="L74" s="160"/>
      <c r="M74" s="167"/>
    </row>
    <row r="75" spans="1:14">
      <c r="A75" s="4"/>
      <c r="B75" s="4"/>
      <c r="C75" s="4"/>
      <c r="D75" s="4"/>
      <c r="E75" s="4"/>
      <c r="F75" s="4"/>
      <c r="G75" s="2"/>
      <c r="H75" s="2"/>
      <c r="I75" s="2"/>
      <c r="J75" s="2"/>
      <c r="K75" s="2"/>
      <c r="L75" s="2"/>
      <c r="M75" s="2"/>
    </row>
    <row r="76" spans="1:14">
      <c r="A76" s="4"/>
      <c r="B76" s="4"/>
      <c r="C76" s="4"/>
      <c r="D76" s="4"/>
      <c r="E76" s="4"/>
      <c r="F76" s="4"/>
      <c r="G76" s="2"/>
      <c r="H76" s="2"/>
      <c r="I76" s="2"/>
      <c r="J76" s="2"/>
      <c r="K76" s="2"/>
      <c r="L76" s="2"/>
      <c r="M76" s="2"/>
    </row>
    <row r="77" spans="1:1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4">
      <c r="A78" s="2"/>
      <c r="B78" s="239"/>
      <c r="C78" s="239"/>
      <c r="D78" s="239"/>
      <c r="E78" s="239"/>
      <c r="F78" s="239"/>
      <c r="G78" s="239"/>
      <c r="H78" s="239"/>
      <c r="I78" s="2"/>
      <c r="J78" s="68"/>
      <c r="K78" s="68"/>
      <c r="L78" s="68"/>
      <c r="M78" s="68"/>
      <c r="N78" s="2"/>
    </row>
    <row r="79" spans="1:14">
      <c r="A79" s="2"/>
      <c r="B79" s="234"/>
      <c r="C79" s="234"/>
      <c r="D79" s="234"/>
      <c r="E79" s="234"/>
      <c r="F79" s="234"/>
      <c r="G79" s="234"/>
      <c r="H79" s="234"/>
      <c r="I79" s="2"/>
      <c r="J79" s="68"/>
      <c r="K79" s="68"/>
      <c r="L79" s="68"/>
      <c r="M79" s="68"/>
      <c r="N79" s="2"/>
    </row>
    <row r="80" spans="1:14">
      <c r="A80" s="2"/>
      <c r="B80" s="2"/>
      <c r="C80" s="2"/>
      <c r="D80" s="2"/>
      <c r="E80" s="2"/>
      <c r="F80" s="2"/>
      <c r="G80" s="236"/>
      <c r="H80" s="236"/>
      <c r="I80" s="236"/>
      <c r="J80" s="68"/>
      <c r="K80" s="68"/>
      <c r="L80" s="68"/>
      <c r="M80" s="68"/>
      <c r="N80" s="2"/>
    </row>
    <row r="81" spans="1:14">
      <c r="A81" s="2"/>
      <c r="B81" s="2"/>
      <c r="C81" s="2"/>
      <c r="D81" s="2"/>
      <c r="E81" s="2"/>
      <c r="F81" s="2"/>
      <c r="G81" s="233"/>
      <c r="H81" s="233"/>
      <c r="I81" s="233"/>
      <c r="J81" s="2"/>
      <c r="K81" s="2"/>
      <c r="L81" s="7"/>
      <c r="M81" s="7"/>
      <c r="N81" s="2"/>
    </row>
    <row r="82" spans="1:14">
      <c r="A82" s="2"/>
      <c r="B82" s="2"/>
      <c r="C82" s="2"/>
      <c r="D82" s="2"/>
      <c r="E82" s="2"/>
      <c r="F82" s="2"/>
      <c r="G82" s="41"/>
      <c r="H82" s="41"/>
      <c r="I82" s="41"/>
      <c r="J82" s="2"/>
      <c r="K82" s="2"/>
      <c r="L82" s="7"/>
      <c r="M82" s="7"/>
      <c r="N82" s="2"/>
    </row>
    <row r="83" spans="1:1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>
      <c r="A84" s="157"/>
      <c r="B84" s="157"/>
      <c r="C84" s="157"/>
      <c r="D84" s="157"/>
      <c r="E84" s="156"/>
      <c r="F84" s="156"/>
      <c r="G84" s="156"/>
      <c r="H84" s="42"/>
      <c r="I84" s="162"/>
      <c r="J84" s="162"/>
      <c r="K84" s="162"/>
      <c r="L84" s="162"/>
      <c r="M84" s="162"/>
      <c r="N84" s="2"/>
    </row>
    <row r="85" spans="1:14">
      <c r="A85" s="157"/>
      <c r="B85" s="157"/>
      <c r="C85" s="157"/>
      <c r="D85" s="157"/>
      <c r="E85" s="43"/>
      <c r="F85" s="43"/>
      <c r="G85" s="43"/>
      <c r="H85" s="43"/>
      <c r="I85" s="43"/>
      <c r="J85" s="43"/>
      <c r="K85" s="43"/>
      <c r="L85" s="43"/>
      <c r="M85" s="43"/>
      <c r="N85" s="2"/>
    </row>
    <row r="86" spans="1:14">
      <c r="A86" s="44"/>
      <c r="B86" s="45"/>
      <c r="C86" s="44"/>
      <c r="D86" s="2"/>
      <c r="E86" s="46"/>
      <c r="F86" s="46"/>
      <c r="G86" s="46"/>
      <c r="H86" s="46"/>
      <c r="I86" s="46"/>
      <c r="J86" s="46"/>
      <c r="K86" s="46"/>
      <c r="L86" s="46"/>
      <c r="M86" s="46"/>
      <c r="N86" s="2"/>
    </row>
    <row r="87" spans="1:14">
      <c r="A87" s="44"/>
      <c r="B87" s="45"/>
      <c r="C87" s="44"/>
      <c r="D87" s="2"/>
      <c r="E87" s="46"/>
      <c r="F87" s="46"/>
      <c r="G87" s="46"/>
      <c r="H87" s="46"/>
      <c r="I87" s="46"/>
      <c r="J87" s="46"/>
      <c r="K87" s="46"/>
      <c r="L87" s="46"/>
      <c r="M87" s="46"/>
      <c r="N87" s="2"/>
    </row>
    <row r="88" spans="1:14">
      <c r="A88" s="44"/>
      <c r="B88" s="45"/>
      <c r="C88" s="44"/>
      <c r="D88" s="2"/>
      <c r="E88" s="46"/>
      <c r="F88" s="46"/>
      <c r="G88" s="46"/>
      <c r="H88" s="46"/>
      <c r="I88" s="46"/>
      <c r="J88" s="46"/>
      <c r="K88" s="46"/>
      <c r="L88" s="46"/>
      <c r="M88" s="46"/>
      <c r="N88" s="2"/>
    </row>
    <row r="89" spans="1:14">
      <c r="A89" s="44"/>
      <c r="B89" s="45"/>
      <c r="C89" s="44"/>
      <c r="D89" s="2"/>
      <c r="E89" s="46"/>
      <c r="F89" s="46"/>
      <c r="G89" s="46"/>
      <c r="H89" s="46"/>
      <c r="I89" s="46"/>
      <c r="J89" s="46"/>
      <c r="K89" s="46"/>
      <c r="L89" s="46"/>
      <c r="M89" s="46"/>
      <c r="N89" s="2"/>
    </row>
    <row r="90" spans="1:14">
      <c r="A90" s="44"/>
      <c r="B90" s="45"/>
      <c r="C90" s="44"/>
      <c r="D90" s="2"/>
      <c r="E90" s="46"/>
      <c r="F90" s="46"/>
      <c r="G90" s="46"/>
      <c r="H90" s="46"/>
      <c r="I90" s="46"/>
      <c r="J90" s="46"/>
      <c r="K90" s="46"/>
      <c r="L90" s="46"/>
      <c r="M90" s="46"/>
      <c r="N90" s="2"/>
    </row>
    <row r="91" spans="1:14">
      <c r="A91" s="3"/>
      <c r="B91" s="3"/>
      <c r="C91" s="3"/>
      <c r="D91" s="3"/>
      <c r="E91" s="43"/>
      <c r="F91" s="43"/>
      <c r="G91" s="43"/>
      <c r="H91" s="43"/>
      <c r="I91" s="43"/>
      <c r="J91" s="43"/>
      <c r="K91" s="43"/>
      <c r="L91" s="43"/>
      <c r="M91" s="43"/>
      <c r="N91" s="2"/>
    </row>
    <row r="92" spans="1:14">
      <c r="A92" s="3"/>
      <c r="B92" s="3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2"/>
    </row>
    <row r="93" spans="1:14">
      <c r="A93" s="237"/>
      <c r="B93" s="238"/>
      <c r="C93" s="47"/>
      <c r="D93" s="47"/>
      <c r="E93" s="47"/>
      <c r="F93" s="47"/>
      <c r="G93" s="48"/>
      <c r="H93" s="48"/>
      <c r="I93" s="48"/>
      <c r="J93" s="48"/>
      <c r="K93" s="47"/>
      <c r="L93" s="158"/>
      <c r="M93" s="158"/>
      <c r="N93" s="2"/>
    </row>
    <row r="94" spans="1:14">
      <c r="A94" s="235"/>
      <c r="B94" s="235"/>
      <c r="C94" s="49"/>
      <c r="D94" s="49"/>
      <c r="E94" s="50"/>
      <c r="F94" s="50"/>
      <c r="G94" s="51"/>
      <c r="H94" s="52"/>
      <c r="I94" s="50"/>
      <c r="J94" s="53"/>
      <c r="K94" s="54"/>
      <c r="L94" s="144"/>
      <c r="M94" s="145"/>
      <c r="N94" s="2"/>
    </row>
    <row r="95" spans="1:14">
      <c r="A95" s="235"/>
      <c r="B95" s="235"/>
      <c r="C95" s="49"/>
      <c r="D95" s="49"/>
      <c r="E95" s="50"/>
      <c r="F95" s="50"/>
      <c r="G95" s="51"/>
      <c r="H95" s="52"/>
      <c r="I95" s="50"/>
      <c r="J95" s="53"/>
      <c r="K95" s="54"/>
      <c r="L95" s="144"/>
      <c r="M95" s="145"/>
      <c r="N95" s="2"/>
    </row>
    <row r="96" spans="1:14">
      <c r="A96" s="235"/>
      <c r="B96" s="235"/>
      <c r="C96" s="49"/>
      <c r="D96" s="49"/>
      <c r="E96" s="50"/>
      <c r="F96" s="50"/>
      <c r="G96" s="51"/>
      <c r="H96" s="52"/>
      <c r="I96" s="50"/>
      <c r="J96" s="53"/>
      <c r="K96" s="54"/>
      <c r="L96" s="144"/>
      <c r="M96" s="145"/>
      <c r="N96" s="2"/>
    </row>
    <row r="97" spans="1:14">
      <c r="A97" s="235"/>
      <c r="B97" s="235"/>
      <c r="C97" s="49"/>
      <c r="D97" s="49"/>
      <c r="E97" s="50"/>
      <c r="F97" s="50"/>
      <c r="G97" s="51"/>
      <c r="H97" s="52"/>
      <c r="I97" s="50"/>
      <c r="J97" s="53"/>
      <c r="K97" s="54"/>
      <c r="L97" s="144"/>
      <c r="M97" s="145"/>
      <c r="N97" s="2"/>
    </row>
    <row r="98" spans="1:14">
      <c r="A98" s="235"/>
      <c r="B98" s="235"/>
      <c r="C98" s="49"/>
      <c r="D98" s="49"/>
      <c r="E98" s="50"/>
      <c r="F98" s="50"/>
      <c r="G98" s="51"/>
      <c r="H98" s="52"/>
      <c r="I98" s="50"/>
      <c r="J98" s="53"/>
      <c r="K98" s="54"/>
      <c r="L98" s="144"/>
      <c r="M98" s="145"/>
      <c r="N98" s="2"/>
    </row>
    <row r="99" spans="1:14">
      <c r="A99" s="235"/>
      <c r="B99" s="241"/>
      <c r="C99" s="49"/>
      <c r="D99" s="49"/>
      <c r="E99" s="50"/>
      <c r="F99" s="50"/>
      <c r="G99" s="55"/>
      <c r="H99" s="52"/>
      <c r="I99" s="50"/>
      <c r="J99" s="53"/>
      <c r="K99" s="54"/>
      <c r="L99" s="144"/>
      <c r="M99" s="145"/>
      <c r="N99" s="2"/>
    </row>
    <row r="100" spans="1:14">
      <c r="A100" s="235"/>
      <c r="B100" s="241"/>
      <c r="C100" s="49"/>
      <c r="D100" s="49"/>
      <c r="E100" s="50"/>
      <c r="F100" s="50"/>
      <c r="G100" s="55"/>
      <c r="H100" s="52"/>
      <c r="I100" s="56"/>
      <c r="J100" s="53"/>
      <c r="K100" s="54"/>
      <c r="L100" s="144"/>
      <c r="M100" s="145"/>
      <c r="N100" s="2"/>
    </row>
    <row r="101" spans="1:14">
      <c r="A101" s="235"/>
      <c r="B101" s="241"/>
      <c r="C101" s="49"/>
      <c r="D101" s="49"/>
      <c r="E101" s="50"/>
      <c r="F101" s="50"/>
      <c r="G101" s="55"/>
      <c r="H101" s="52"/>
      <c r="I101" s="56"/>
      <c r="J101" s="53"/>
      <c r="K101" s="54"/>
      <c r="L101" s="144"/>
      <c r="M101" s="145"/>
      <c r="N101" s="2"/>
    </row>
    <row r="102" spans="1:14">
      <c r="A102" s="242"/>
      <c r="B102" s="241"/>
      <c r="C102" s="57"/>
      <c r="D102" s="57"/>
      <c r="E102" s="58"/>
      <c r="F102" s="58"/>
      <c r="G102" s="55"/>
      <c r="H102" s="52"/>
      <c r="I102" s="56"/>
      <c r="J102" s="53"/>
      <c r="K102" s="59"/>
      <c r="L102" s="148"/>
      <c r="M102" s="149"/>
      <c r="N102" s="2"/>
    </row>
    <row r="103" spans="1:14">
      <c r="A103" s="235"/>
      <c r="B103" s="241"/>
      <c r="C103" s="49"/>
      <c r="D103" s="49"/>
      <c r="E103" s="50"/>
      <c r="F103" s="50"/>
      <c r="G103" s="55"/>
      <c r="H103" s="52"/>
      <c r="I103" s="56"/>
      <c r="J103" s="53"/>
      <c r="K103" s="54"/>
      <c r="L103" s="144"/>
      <c r="M103" s="145"/>
      <c r="N103" s="2"/>
    </row>
    <row r="104" spans="1:14">
      <c r="A104" s="235"/>
      <c r="B104" s="235"/>
      <c r="C104" s="49"/>
      <c r="D104" s="49"/>
      <c r="E104" s="50"/>
      <c r="F104" s="50"/>
      <c r="G104" s="55"/>
      <c r="H104" s="52"/>
      <c r="I104" s="56"/>
      <c r="J104" s="53"/>
      <c r="K104" s="54"/>
      <c r="L104" s="60"/>
      <c r="M104" s="61"/>
      <c r="N104" s="2"/>
    </row>
    <row r="105" spans="1:14">
      <c r="A105" s="240"/>
      <c r="B105" s="240"/>
      <c r="C105" s="62"/>
      <c r="D105" s="63"/>
      <c r="E105" s="63"/>
      <c r="F105" s="63"/>
      <c r="G105" s="64"/>
      <c r="H105" s="64"/>
      <c r="I105" s="65"/>
      <c r="J105" s="66"/>
      <c r="K105" s="54"/>
      <c r="L105" s="146"/>
      <c r="M105" s="147"/>
      <c r="N105" s="2"/>
    </row>
    <row r="106" spans="1:14">
      <c r="A106" s="4"/>
      <c r="B106" s="4"/>
      <c r="C106" s="4"/>
      <c r="D106" s="4"/>
      <c r="E106" s="4"/>
      <c r="F106" s="4"/>
      <c r="G106" s="2"/>
      <c r="H106" s="2"/>
      <c r="I106" s="2"/>
      <c r="J106" s="2"/>
      <c r="K106" s="2"/>
      <c r="L106" s="2"/>
      <c r="M106" s="2"/>
      <c r="N106" s="2"/>
    </row>
    <row r="107" spans="1:1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</sheetData>
  <mergeCells count="158">
    <mergeCell ref="A50:B50"/>
    <mergeCell ref="A54:B54"/>
    <mergeCell ref="A57:B57"/>
    <mergeCell ref="L57:M57"/>
    <mergeCell ref="A55:B55"/>
    <mergeCell ref="A53:B53"/>
    <mergeCell ref="A48:B48"/>
    <mergeCell ref="L55:M55"/>
    <mergeCell ref="A105:B105"/>
    <mergeCell ref="L105:M105"/>
    <mergeCell ref="A103:B103"/>
    <mergeCell ref="A104:B104"/>
    <mergeCell ref="L103:M103"/>
    <mergeCell ref="L102:M102"/>
    <mergeCell ref="L100:M100"/>
    <mergeCell ref="A99:B99"/>
    <mergeCell ref="A102:B102"/>
    <mergeCell ref="A101:B101"/>
    <mergeCell ref="A100:B100"/>
    <mergeCell ref="L99:M99"/>
    <mergeCell ref="A68:B68"/>
    <mergeCell ref="L66:M66"/>
    <mergeCell ref="L101:M101"/>
    <mergeCell ref="L94:M94"/>
    <mergeCell ref="A95:B95"/>
    <mergeCell ref="L95:M95"/>
    <mergeCell ref="L97:M97"/>
    <mergeCell ref="A70:B70"/>
    <mergeCell ref="L71:M71"/>
    <mergeCell ref="L73:M73"/>
    <mergeCell ref="A98:B98"/>
    <mergeCell ref="L98:M98"/>
    <mergeCell ref="A97:B97"/>
    <mergeCell ref="A96:B96"/>
    <mergeCell ref="L93:M93"/>
    <mergeCell ref="G80:I80"/>
    <mergeCell ref="I84:K84"/>
    <mergeCell ref="A93:B93"/>
    <mergeCell ref="A73:B73"/>
    <mergeCell ref="A71:B71"/>
    <mergeCell ref="C84:C85"/>
    <mergeCell ref="L96:M96"/>
    <mergeCell ref="A84:A85"/>
    <mergeCell ref="B84:B85"/>
    <mergeCell ref="A94:B94"/>
    <mergeCell ref="B78:H78"/>
    <mergeCell ref="L74:M74"/>
    <mergeCell ref="E84:G84"/>
    <mergeCell ref="A65:B65"/>
    <mergeCell ref="A62:B62"/>
    <mergeCell ref="A56:B56"/>
    <mergeCell ref="A64:B64"/>
    <mergeCell ref="A61:B61"/>
    <mergeCell ref="A63:B63"/>
    <mergeCell ref="A66:B66"/>
    <mergeCell ref="L67:M67"/>
    <mergeCell ref="A67:B67"/>
    <mergeCell ref="A58:B58"/>
    <mergeCell ref="A59:B59"/>
    <mergeCell ref="A60:B60"/>
    <mergeCell ref="L58:M58"/>
    <mergeCell ref="L59:M59"/>
    <mergeCell ref="L60:M60"/>
    <mergeCell ref="L65:M65"/>
    <mergeCell ref="L61:M61"/>
    <mergeCell ref="L56:M56"/>
    <mergeCell ref="L62:M62"/>
    <mergeCell ref="L63:M63"/>
    <mergeCell ref="G81:I81"/>
    <mergeCell ref="B79:H79"/>
    <mergeCell ref="L84:M84"/>
    <mergeCell ref="A74:B74"/>
    <mergeCell ref="D84:D85"/>
    <mergeCell ref="L68:M68"/>
    <mergeCell ref="L69:M69"/>
    <mergeCell ref="A69:B69"/>
    <mergeCell ref="L35:M35"/>
    <mergeCell ref="A41:B41"/>
    <mergeCell ref="L44:M44"/>
    <mergeCell ref="L43:M43"/>
    <mergeCell ref="A35:B35"/>
    <mergeCell ref="A36:B36"/>
    <mergeCell ref="L48:M48"/>
    <mergeCell ref="L53:M53"/>
    <mergeCell ref="L52:M52"/>
    <mergeCell ref="L49:M49"/>
    <mergeCell ref="L51:M51"/>
    <mergeCell ref="L47:M47"/>
    <mergeCell ref="L45:M45"/>
    <mergeCell ref="A47:B47"/>
    <mergeCell ref="A44:B44"/>
    <mergeCell ref="L46:M46"/>
    <mergeCell ref="A51:B51"/>
    <mergeCell ref="A45:B45"/>
    <mergeCell ref="A46:B46"/>
    <mergeCell ref="A52:B52"/>
    <mergeCell ref="A49:B49"/>
    <mergeCell ref="L28:M28"/>
    <mergeCell ref="L31:M31"/>
    <mergeCell ref="A26:B26"/>
    <mergeCell ref="A30:B30"/>
    <mergeCell ref="L32:M32"/>
    <mergeCell ref="A31:B31"/>
    <mergeCell ref="A32:B32"/>
    <mergeCell ref="L26:M26"/>
    <mergeCell ref="L30:M30"/>
    <mergeCell ref="A28:B28"/>
    <mergeCell ref="L33:M33"/>
    <mergeCell ref="L36:M36"/>
    <mergeCell ref="L34:M34"/>
    <mergeCell ref="L37:M37"/>
    <mergeCell ref="A33:B33"/>
    <mergeCell ref="A29:B29"/>
    <mergeCell ref="A34:B34"/>
    <mergeCell ref="A43:B43"/>
    <mergeCell ref="A37:B37"/>
    <mergeCell ref="L41:M41"/>
    <mergeCell ref="A42:B42"/>
    <mergeCell ref="L42:M42"/>
    <mergeCell ref="A38:B38"/>
    <mergeCell ref="A40:B40"/>
    <mergeCell ref="A39:B39"/>
    <mergeCell ref="L38:M38"/>
    <mergeCell ref="L39:M39"/>
    <mergeCell ref="L40:M40"/>
    <mergeCell ref="A9:B9"/>
    <mergeCell ref="A7:B8"/>
    <mergeCell ref="L23:M23"/>
    <mergeCell ref="L20:M20"/>
    <mergeCell ref="A23:B23"/>
    <mergeCell ref="A24:B24"/>
    <mergeCell ref="L24:M24"/>
    <mergeCell ref="E7:G7"/>
    <mergeCell ref="A20:B20"/>
    <mergeCell ref="B1:H1"/>
    <mergeCell ref="B2:H2"/>
    <mergeCell ref="G3:I3"/>
    <mergeCell ref="G4:I4"/>
    <mergeCell ref="A13:B13"/>
    <mergeCell ref="A10:B10"/>
    <mergeCell ref="L25:M25"/>
    <mergeCell ref="A27:B27"/>
    <mergeCell ref="A11:B11"/>
    <mergeCell ref="I7:K7"/>
    <mergeCell ref="L7:M7"/>
    <mergeCell ref="D7:D8"/>
    <mergeCell ref="A14:B14"/>
    <mergeCell ref="A18:B18"/>
    <mergeCell ref="A12:B12"/>
    <mergeCell ref="A15:B15"/>
    <mergeCell ref="L21:M21"/>
    <mergeCell ref="L22:M22"/>
    <mergeCell ref="A16:B16"/>
    <mergeCell ref="A17:B17"/>
    <mergeCell ref="A22:B22"/>
    <mergeCell ref="A21:B21"/>
    <mergeCell ref="A25:B25"/>
    <mergeCell ref="C7:C8"/>
  </mergeCells>
  <phoneticPr fontId="15" type="noConversion"/>
  <pageMargins left="0.7" right="0.7" top="0.75" bottom="0.75" header="0.3" footer="0.3"/>
  <pageSetup paperSize="9" scale="86" fitToHeight="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"/>
  <sheetViews>
    <sheetView workbookViewId="0">
      <selection activeCell="G4" sqref="G4:I4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9" t="s">
        <v>2</v>
      </c>
      <c r="B7" s="20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01"/>
      <c r="B8" s="20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 ht="27" customHeight="1">
      <c r="A9" s="178" t="s">
        <v>76</v>
      </c>
      <c r="B9" s="167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 ht="29.45" customHeight="1">
      <c r="A10" s="178" t="s">
        <v>86</v>
      </c>
      <c r="B10" s="213"/>
      <c r="C10" s="33">
        <v>200</v>
      </c>
      <c r="D10" s="79">
        <v>250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>
      <c r="A11" s="178" t="s">
        <v>48</v>
      </c>
      <c r="B11" s="167"/>
      <c r="C11" s="33">
        <v>200</v>
      </c>
      <c r="D11" s="76">
        <v>200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5.75" customHeight="1">
      <c r="A12" s="178" t="s">
        <v>26</v>
      </c>
      <c r="B12" s="167"/>
      <c r="C12" s="33">
        <v>200</v>
      </c>
      <c r="D12" s="76">
        <v>180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>
      <c r="A13" s="178" t="s">
        <v>88</v>
      </c>
      <c r="B13" s="167"/>
      <c r="C13" s="33">
        <v>30</v>
      </c>
      <c r="D13" s="76">
        <v>30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>
      <c r="A14" s="193" t="s">
        <v>69</v>
      </c>
      <c r="B14" s="194"/>
      <c r="C14" s="33">
        <v>40</v>
      </c>
      <c r="D14" s="123">
        <v>60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224"/>
      <c r="B15" s="213"/>
      <c r="C15" s="69"/>
      <c r="D15" s="79"/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15.75" thickBot="1">
      <c r="A16" s="191"/>
      <c r="B16" s="192"/>
      <c r="C16" s="71"/>
      <c r="D16" s="77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5.75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90">
      <c r="A18" s="189" t="s">
        <v>8</v>
      </c>
      <c r="B18" s="190"/>
      <c r="C18" s="9" t="s">
        <v>20</v>
      </c>
      <c r="D18" s="9" t="s">
        <v>16</v>
      </c>
      <c r="E18" s="9" t="s">
        <v>6</v>
      </c>
      <c r="F18" s="9" t="s">
        <v>4</v>
      </c>
      <c r="G18" s="14" t="s">
        <v>17</v>
      </c>
      <c r="H18" s="14" t="s">
        <v>18</v>
      </c>
      <c r="I18" s="14" t="s">
        <v>6</v>
      </c>
      <c r="J18" s="14" t="s">
        <v>4</v>
      </c>
      <c r="K18" s="21" t="s">
        <v>5</v>
      </c>
      <c r="L18" s="173" t="s">
        <v>7</v>
      </c>
      <c r="M18" s="174"/>
    </row>
    <row r="19" spans="1:13">
      <c r="A19" s="136" t="s">
        <v>78</v>
      </c>
      <c r="B19" s="137"/>
      <c r="C19" s="10">
        <v>7.0000000000000007E-2</v>
      </c>
      <c r="D19" s="10">
        <f>C19*L6</f>
        <v>7.0000000000000007E-2</v>
      </c>
      <c r="E19" s="11">
        <v>36</v>
      </c>
      <c r="F19" s="11">
        <f>D19*E19</f>
        <v>2.5200000000000005</v>
      </c>
      <c r="G19" s="35">
        <v>0.11799999999999999</v>
      </c>
      <c r="H19" s="34">
        <f>G19*M6</f>
        <v>0.11799999999999999</v>
      </c>
      <c r="I19" s="32">
        <v>36</v>
      </c>
      <c r="J19" s="16">
        <f>H19*I19</f>
        <v>4.2479999999999993</v>
      </c>
      <c r="K19" s="22">
        <f>D19+H19</f>
        <v>0.188</v>
      </c>
      <c r="L19" s="138">
        <f>F19+J19</f>
        <v>6.7679999999999998</v>
      </c>
      <c r="M19" s="139"/>
    </row>
    <row r="20" spans="1:13" hidden="1">
      <c r="A20" s="136"/>
      <c r="B20" s="137"/>
      <c r="C20" s="10"/>
      <c r="D20" s="10">
        <f>C20*L6</f>
        <v>0</v>
      </c>
      <c r="E20" s="11"/>
      <c r="F20" s="11">
        <f t="shared" ref="F20:F33" si="0">D20*E20</f>
        <v>0</v>
      </c>
      <c r="G20" s="35"/>
      <c r="H20" s="34">
        <f>G20*M6</f>
        <v>0</v>
      </c>
      <c r="I20" s="32"/>
      <c r="J20" s="16">
        <f t="shared" ref="J20:J33" si="1">H20*I20</f>
        <v>0</v>
      </c>
      <c r="K20" s="22">
        <f t="shared" ref="K20:K32" si="2">D20+H20</f>
        <v>0</v>
      </c>
      <c r="L20" s="138">
        <f t="shared" ref="L20:L25" si="3">F20+J20</f>
        <v>0</v>
      </c>
      <c r="M20" s="139"/>
    </row>
    <row r="21" spans="1:13">
      <c r="A21" s="136" t="s">
        <v>40</v>
      </c>
      <c r="B21" s="137"/>
      <c r="C21" s="10">
        <v>5.0000000000000001E-3</v>
      </c>
      <c r="D21" s="10">
        <f>C21*L6</f>
        <v>5.0000000000000001E-3</v>
      </c>
      <c r="E21" s="11">
        <v>127</v>
      </c>
      <c r="F21" s="11">
        <f t="shared" si="0"/>
        <v>0.63500000000000001</v>
      </c>
      <c r="G21" s="35">
        <v>8.0000000000000002E-3</v>
      </c>
      <c r="H21" s="34">
        <f>G21*M6</f>
        <v>8.0000000000000002E-3</v>
      </c>
      <c r="I21" s="32">
        <v>127</v>
      </c>
      <c r="J21" s="16">
        <f t="shared" si="1"/>
        <v>1.016</v>
      </c>
      <c r="K21" s="22">
        <f t="shared" si="2"/>
        <v>1.3000000000000001E-2</v>
      </c>
      <c r="L21" s="138">
        <f t="shared" si="3"/>
        <v>1.651</v>
      </c>
      <c r="M21" s="139"/>
    </row>
    <row r="22" spans="1:13" hidden="1">
      <c r="A22" s="136"/>
      <c r="B22" s="137"/>
      <c r="C22" s="10"/>
      <c r="D22" s="10">
        <f>C22*L6</f>
        <v>0</v>
      </c>
      <c r="E22" s="11"/>
      <c r="F22" s="11">
        <f t="shared" si="0"/>
        <v>0</v>
      </c>
      <c r="G22" s="35"/>
      <c r="H22" s="34">
        <f>G22*M6</f>
        <v>0</v>
      </c>
      <c r="I22" s="32"/>
      <c r="J22" s="16">
        <f t="shared" si="1"/>
        <v>0</v>
      </c>
      <c r="K22" s="22">
        <f t="shared" si="2"/>
        <v>0</v>
      </c>
      <c r="L22" s="138">
        <f t="shared" si="3"/>
        <v>0</v>
      </c>
      <c r="M22" s="139"/>
    </row>
    <row r="23" spans="1:13">
      <c r="A23" s="136" t="s">
        <v>50</v>
      </c>
      <c r="B23" s="137"/>
      <c r="C23" s="10">
        <v>5.9999999999999995E-4</v>
      </c>
      <c r="D23" s="10">
        <f>C23*L6</f>
        <v>5.9999999999999995E-4</v>
      </c>
      <c r="E23" s="11">
        <v>16</v>
      </c>
      <c r="F23" s="11">
        <f t="shared" si="0"/>
        <v>9.5999999999999992E-3</v>
      </c>
      <c r="G23" s="35">
        <v>1E-3</v>
      </c>
      <c r="H23" s="34">
        <f>G23*M6</f>
        <v>1E-3</v>
      </c>
      <c r="I23" s="32">
        <v>16</v>
      </c>
      <c r="J23" s="16">
        <f t="shared" si="1"/>
        <v>1.6E-2</v>
      </c>
      <c r="K23" s="22">
        <f t="shared" si="2"/>
        <v>1.5999999999999999E-3</v>
      </c>
      <c r="L23" s="138">
        <f t="shared" si="3"/>
        <v>2.5599999999999998E-2</v>
      </c>
      <c r="M23" s="139"/>
    </row>
    <row r="24" spans="1:13">
      <c r="A24" s="177"/>
      <c r="B24" s="152"/>
      <c r="C24" s="10"/>
      <c r="D24" s="10"/>
      <c r="E24" s="11"/>
      <c r="F24" s="11"/>
      <c r="G24" s="35"/>
      <c r="H24" s="34"/>
      <c r="I24" s="32"/>
      <c r="J24" s="16"/>
      <c r="K24" s="22"/>
      <c r="L24" s="23"/>
      <c r="M24" s="36"/>
    </row>
    <row r="25" spans="1:13">
      <c r="A25" s="136" t="s">
        <v>49</v>
      </c>
      <c r="B25" s="137"/>
      <c r="C25" s="10">
        <v>0.04</v>
      </c>
      <c r="D25" s="10">
        <f>C25*L6</f>
        <v>0.04</v>
      </c>
      <c r="E25" s="11">
        <v>252</v>
      </c>
      <c r="F25" s="11">
        <f t="shared" si="0"/>
        <v>10.08</v>
      </c>
      <c r="G25" s="35">
        <v>4.8000000000000001E-2</v>
      </c>
      <c r="H25" s="34">
        <f>G25*M6</f>
        <v>4.8000000000000001E-2</v>
      </c>
      <c r="I25" s="32">
        <v>252</v>
      </c>
      <c r="J25" s="16">
        <f t="shared" si="1"/>
        <v>12.096</v>
      </c>
      <c r="K25" s="22">
        <f t="shared" si="2"/>
        <v>8.7999999999999995E-2</v>
      </c>
      <c r="L25" s="138">
        <f t="shared" si="3"/>
        <v>22.176000000000002</v>
      </c>
      <c r="M25" s="139"/>
    </row>
    <row r="26" spans="1:13">
      <c r="A26" s="136" t="s">
        <v>27</v>
      </c>
      <c r="B26" s="137"/>
      <c r="C26" s="10">
        <v>0.08</v>
      </c>
      <c r="D26" s="10">
        <f>C26*L6</f>
        <v>0.08</v>
      </c>
      <c r="E26" s="11">
        <v>22</v>
      </c>
      <c r="F26" s="11">
        <f t="shared" si="0"/>
        <v>1.76</v>
      </c>
      <c r="G26" s="35">
        <v>0.1</v>
      </c>
      <c r="H26" s="34">
        <f>G26*M6</f>
        <v>0.1</v>
      </c>
      <c r="I26" s="32">
        <v>22</v>
      </c>
      <c r="J26" s="16">
        <f t="shared" si="1"/>
        <v>2.2000000000000002</v>
      </c>
      <c r="K26" s="22">
        <f t="shared" si="2"/>
        <v>0.18</v>
      </c>
      <c r="L26" s="138">
        <f t="shared" ref="L26:L31" si="4">F26+J26</f>
        <v>3.96</v>
      </c>
      <c r="M26" s="139"/>
    </row>
    <row r="27" spans="1:13">
      <c r="A27" s="136" t="s">
        <v>36</v>
      </c>
      <c r="B27" s="137"/>
      <c r="C27" s="10">
        <v>0.01</v>
      </c>
      <c r="D27" s="10">
        <f>C27*L6</f>
        <v>0.01</v>
      </c>
      <c r="E27" s="11">
        <v>26</v>
      </c>
      <c r="F27" s="11">
        <f t="shared" si="0"/>
        <v>0.26</v>
      </c>
      <c r="G27" s="35">
        <v>1.2E-2</v>
      </c>
      <c r="H27" s="34">
        <f>G27*M6</f>
        <v>1.2E-2</v>
      </c>
      <c r="I27" s="32">
        <v>26</v>
      </c>
      <c r="J27" s="16">
        <f t="shared" si="1"/>
        <v>0.312</v>
      </c>
      <c r="K27" s="22">
        <f t="shared" si="2"/>
        <v>2.1999999999999999E-2</v>
      </c>
      <c r="L27" s="138">
        <f t="shared" si="4"/>
        <v>0.57200000000000006</v>
      </c>
      <c r="M27" s="139"/>
    </row>
    <row r="28" spans="1:13">
      <c r="A28" s="136" t="s">
        <v>35</v>
      </c>
      <c r="B28" s="137"/>
      <c r="C28" s="10">
        <v>0.01</v>
      </c>
      <c r="D28" s="10">
        <f>C28*L6</f>
        <v>0.01</v>
      </c>
      <c r="E28" s="11">
        <v>46</v>
      </c>
      <c r="F28" s="11">
        <f t="shared" si="0"/>
        <v>0.46</v>
      </c>
      <c r="G28" s="35">
        <v>1.2500000000000001E-2</v>
      </c>
      <c r="H28" s="34">
        <f>G28*M6</f>
        <v>1.2500000000000001E-2</v>
      </c>
      <c r="I28" s="32">
        <v>46</v>
      </c>
      <c r="J28" s="16">
        <f t="shared" si="1"/>
        <v>0.57500000000000007</v>
      </c>
      <c r="K28" s="22">
        <f t="shared" si="2"/>
        <v>2.2499999999999999E-2</v>
      </c>
      <c r="L28" s="138">
        <f t="shared" si="4"/>
        <v>1.0350000000000001</v>
      </c>
      <c r="M28" s="139"/>
    </row>
    <row r="29" spans="1:13">
      <c r="A29" s="136" t="s">
        <v>19</v>
      </c>
      <c r="B29" s="137"/>
      <c r="C29" s="10">
        <v>2.5000000000000001E-3</v>
      </c>
      <c r="D29" s="10">
        <f>C29*L6</f>
        <v>2.5000000000000001E-3</v>
      </c>
      <c r="E29" s="11">
        <v>820</v>
      </c>
      <c r="F29" s="11">
        <f t="shared" si="0"/>
        <v>2.0499999999999998</v>
      </c>
      <c r="G29" s="35">
        <v>3.0000000000000001E-3</v>
      </c>
      <c r="H29" s="34">
        <f>G29*M6</f>
        <v>3.0000000000000001E-3</v>
      </c>
      <c r="I29" s="32">
        <v>820</v>
      </c>
      <c r="J29" s="16">
        <f t="shared" si="1"/>
        <v>2.46</v>
      </c>
      <c r="K29" s="22">
        <f t="shared" si="2"/>
        <v>5.4999999999999997E-3</v>
      </c>
      <c r="L29" s="138">
        <f t="shared" si="4"/>
        <v>4.51</v>
      </c>
      <c r="M29" s="139"/>
    </row>
    <row r="30" spans="1:13">
      <c r="A30" s="136" t="s">
        <v>50</v>
      </c>
      <c r="B30" s="137"/>
      <c r="C30" s="10">
        <v>1E-3</v>
      </c>
      <c r="D30" s="10">
        <f>C30*L6</f>
        <v>1E-3</v>
      </c>
      <c r="E30" s="11">
        <v>16</v>
      </c>
      <c r="F30" s="11">
        <f t="shared" si="0"/>
        <v>1.6E-2</v>
      </c>
      <c r="G30" s="35">
        <v>1E-3</v>
      </c>
      <c r="H30" s="34">
        <f>G30*M6</f>
        <v>1E-3</v>
      </c>
      <c r="I30" s="32">
        <v>16</v>
      </c>
      <c r="J30" s="16">
        <f t="shared" si="1"/>
        <v>1.6E-2</v>
      </c>
      <c r="K30" s="22">
        <f t="shared" si="2"/>
        <v>2E-3</v>
      </c>
      <c r="L30" s="138">
        <f t="shared" si="4"/>
        <v>3.2000000000000001E-2</v>
      </c>
      <c r="M30" s="139"/>
    </row>
    <row r="31" spans="1:13">
      <c r="A31" s="136" t="s">
        <v>52</v>
      </c>
      <c r="B31" s="137"/>
      <c r="C31" s="10">
        <v>7.4999999999999997E-3</v>
      </c>
      <c r="D31" s="10">
        <f>C31*L6</f>
        <v>7.4999999999999997E-3</v>
      </c>
      <c r="E31" s="11">
        <v>42</v>
      </c>
      <c r="F31" s="11">
        <f t="shared" si="0"/>
        <v>0.315</v>
      </c>
      <c r="G31" s="35">
        <v>9.5999999999999992E-3</v>
      </c>
      <c r="H31" s="34">
        <f>G31*M6</f>
        <v>9.5999999999999992E-3</v>
      </c>
      <c r="I31" s="32">
        <v>42</v>
      </c>
      <c r="J31" s="16">
        <f t="shared" si="1"/>
        <v>0.40319999999999995</v>
      </c>
      <c r="K31" s="22">
        <f t="shared" si="2"/>
        <v>1.7099999999999997E-2</v>
      </c>
      <c r="L31" s="138">
        <f t="shared" si="4"/>
        <v>0.71819999999999995</v>
      </c>
      <c r="M31" s="139"/>
    </row>
    <row r="32" spans="1:13">
      <c r="A32" s="136" t="s">
        <v>51</v>
      </c>
      <c r="B32" s="137"/>
      <c r="C32" s="10">
        <v>2.3E-3</v>
      </c>
      <c r="D32" s="10">
        <f>(C32*L6)/0.055</f>
        <v>4.1818181818181817E-2</v>
      </c>
      <c r="E32" s="11">
        <v>7.32</v>
      </c>
      <c r="F32" s="11">
        <f>D32*E32</f>
        <v>0.30610909090909089</v>
      </c>
      <c r="G32" s="35">
        <v>3.0000000000000001E-3</v>
      </c>
      <c r="H32" s="34">
        <f>(G32*M6)/0.055</f>
        <v>5.454545454545455E-2</v>
      </c>
      <c r="I32" s="32">
        <v>7.32</v>
      </c>
      <c r="J32" s="16">
        <f>H32*I32</f>
        <v>0.39927272727272733</v>
      </c>
      <c r="K32" s="22">
        <f t="shared" si="2"/>
        <v>9.6363636363636374E-2</v>
      </c>
      <c r="L32" s="138">
        <f t="shared" ref="L32" si="5">F32+J32</f>
        <v>0.70538181818181822</v>
      </c>
      <c r="M32" s="139"/>
    </row>
    <row r="33" spans="1:13">
      <c r="A33" s="136" t="s">
        <v>50</v>
      </c>
      <c r="B33" s="137"/>
      <c r="C33" s="28">
        <v>1.5E-3</v>
      </c>
      <c r="D33" s="28">
        <f>C33*L6</f>
        <v>1.5E-3</v>
      </c>
      <c r="E33" s="29">
        <v>16</v>
      </c>
      <c r="F33" s="11">
        <f t="shared" si="0"/>
        <v>2.4E-2</v>
      </c>
      <c r="G33" s="24">
        <v>2E-3</v>
      </c>
      <c r="H33" s="15">
        <f>G33*M6</f>
        <v>2E-3</v>
      </c>
      <c r="I33" s="31">
        <v>16</v>
      </c>
      <c r="J33" s="16">
        <f t="shared" si="1"/>
        <v>3.2000000000000001E-2</v>
      </c>
      <c r="K33" s="37">
        <f>D33+H33</f>
        <v>3.5000000000000001E-3</v>
      </c>
      <c r="L33" s="207">
        <f>F33+J33</f>
        <v>5.6000000000000001E-2</v>
      </c>
      <c r="M33" s="208"/>
    </row>
    <row r="34" spans="1:13">
      <c r="A34" s="136"/>
      <c r="B34" s="137"/>
      <c r="C34" s="10"/>
      <c r="D34" s="10">
        <f>C34*L6</f>
        <v>0</v>
      </c>
      <c r="E34" s="11"/>
      <c r="F34" s="11">
        <f>D34*E34</f>
        <v>0</v>
      </c>
      <c r="G34" s="39"/>
      <c r="H34" s="15">
        <f>G34*M6</f>
        <v>0</v>
      </c>
      <c r="I34" s="31"/>
      <c r="J34" s="16">
        <f>H34*I34</f>
        <v>0</v>
      </c>
      <c r="K34" s="22">
        <f>D34+H34</f>
        <v>0</v>
      </c>
      <c r="L34" s="138">
        <f>F34+J34</f>
        <v>0</v>
      </c>
      <c r="M34" s="139"/>
    </row>
    <row r="35" spans="1:13">
      <c r="A35" s="177"/>
      <c r="B35" s="205"/>
      <c r="C35" s="10"/>
      <c r="D35" s="10"/>
      <c r="E35" s="11"/>
      <c r="F35" s="11"/>
      <c r="G35" s="35"/>
      <c r="H35" s="34"/>
      <c r="I35" s="32"/>
      <c r="J35" s="16"/>
      <c r="K35" s="22"/>
      <c r="L35" s="138"/>
      <c r="M35" s="140"/>
    </row>
    <row r="36" spans="1:13">
      <c r="A36" s="136" t="s">
        <v>46</v>
      </c>
      <c r="B36" s="137"/>
      <c r="C36" s="10">
        <v>0.1</v>
      </c>
      <c r="D36" s="10">
        <f>C36*L6</f>
        <v>0.1</v>
      </c>
      <c r="E36" s="11">
        <v>500</v>
      </c>
      <c r="F36" s="11">
        <f>D36*E36</f>
        <v>50</v>
      </c>
      <c r="G36" s="35">
        <v>0.1</v>
      </c>
      <c r="H36" s="34">
        <f>G36*M6</f>
        <v>0.1</v>
      </c>
      <c r="I36" s="32">
        <v>500</v>
      </c>
      <c r="J36" s="16">
        <f>H36*I36</f>
        <v>50</v>
      </c>
      <c r="K36" s="22">
        <f>D36+H36</f>
        <v>0.2</v>
      </c>
      <c r="L36" s="138">
        <f>F36+J36</f>
        <v>100</v>
      </c>
      <c r="M36" s="139"/>
    </row>
    <row r="37" spans="1:13" hidden="1">
      <c r="A37" s="136"/>
      <c r="B37" s="137"/>
      <c r="C37" s="10"/>
      <c r="D37" s="10">
        <f>C37*L6</f>
        <v>0</v>
      </c>
      <c r="E37" s="11"/>
      <c r="F37" s="11">
        <f>D37*E37</f>
        <v>0</v>
      </c>
      <c r="G37" s="35"/>
      <c r="H37" s="34">
        <f>G37*M6</f>
        <v>0</v>
      </c>
      <c r="I37" s="32"/>
      <c r="J37" s="16">
        <f>H37*I37</f>
        <v>0</v>
      </c>
      <c r="K37" s="22">
        <f>D37+H37</f>
        <v>0</v>
      </c>
      <c r="L37" s="138">
        <f>F37+J37</f>
        <v>0</v>
      </c>
      <c r="M37" s="139"/>
    </row>
    <row r="38" spans="1:13" hidden="1">
      <c r="A38" s="136"/>
      <c r="B38" s="137"/>
      <c r="C38" s="10"/>
      <c r="D38" s="10"/>
      <c r="E38" s="11"/>
      <c r="F38" s="11"/>
      <c r="G38" s="35"/>
      <c r="H38" s="34"/>
      <c r="I38" s="32"/>
      <c r="J38" s="16"/>
      <c r="K38" s="22"/>
      <c r="L38" s="23"/>
      <c r="M38" s="36"/>
    </row>
    <row r="39" spans="1:13" hidden="1">
      <c r="A39" s="136"/>
      <c r="B39" s="137"/>
      <c r="C39" s="10"/>
      <c r="D39" s="10">
        <f>C39*L6</f>
        <v>0</v>
      </c>
      <c r="E39" s="11"/>
      <c r="F39" s="11">
        <f t="shared" ref="F39:F44" si="6">D39*E39</f>
        <v>0</v>
      </c>
      <c r="G39" s="35"/>
      <c r="H39" s="34">
        <f>G39*M6</f>
        <v>0</v>
      </c>
      <c r="I39" s="32"/>
      <c r="J39" s="16">
        <f t="shared" ref="J39:J44" si="7">H39*I39</f>
        <v>0</v>
      </c>
      <c r="K39" s="22">
        <f t="shared" ref="K39:K44" si="8">D39+H39</f>
        <v>0</v>
      </c>
      <c r="L39" s="138">
        <f t="shared" ref="L39:L44" si="9">F39+J39</f>
        <v>0</v>
      </c>
      <c r="M39" s="139"/>
    </row>
    <row r="40" spans="1:13">
      <c r="A40" s="136" t="s">
        <v>43</v>
      </c>
      <c r="B40" s="137"/>
      <c r="C40" s="10">
        <v>0.16300000000000001</v>
      </c>
      <c r="D40" s="10">
        <f>C40*L6</f>
        <v>0.16300000000000001</v>
      </c>
      <c r="E40" s="11">
        <v>22</v>
      </c>
      <c r="F40" s="11">
        <f t="shared" si="6"/>
        <v>3.5860000000000003</v>
      </c>
      <c r="G40" s="35">
        <v>0.16300000000000001</v>
      </c>
      <c r="H40" s="34">
        <f>G40*M6</f>
        <v>0.16300000000000001</v>
      </c>
      <c r="I40" s="32">
        <v>22</v>
      </c>
      <c r="J40" s="16">
        <f t="shared" si="7"/>
        <v>3.5860000000000003</v>
      </c>
      <c r="K40" s="22">
        <f t="shared" si="8"/>
        <v>0.32600000000000001</v>
      </c>
      <c r="L40" s="138">
        <f t="shared" si="9"/>
        <v>7.1720000000000006</v>
      </c>
      <c r="M40" s="139"/>
    </row>
    <row r="41" spans="1:13">
      <c r="A41" s="136" t="s">
        <v>44</v>
      </c>
      <c r="B41" s="137"/>
      <c r="C41" s="10">
        <v>1.7999999999999999E-2</v>
      </c>
      <c r="D41" s="10">
        <f>C41*L6</f>
        <v>1.7999999999999999E-2</v>
      </c>
      <c r="E41" s="11">
        <v>26</v>
      </c>
      <c r="F41" s="11">
        <f t="shared" si="6"/>
        <v>0.46799999999999997</v>
      </c>
      <c r="G41" s="35">
        <v>1.7999999999999999E-2</v>
      </c>
      <c r="H41" s="34">
        <f>G41*M6</f>
        <v>1.7999999999999999E-2</v>
      </c>
      <c r="I41" s="32">
        <v>26</v>
      </c>
      <c r="J41" s="16">
        <f t="shared" si="7"/>
        <v>0.46799999999999997</v>
      </c>
      <c r="K41" s="22">
        <f t="shared" si="8"/>
        <v>3.5999999999999997E-2</v>
      </c>
      <c r="L41" s="138">
        <f t="shared" si="9"/>
        <v>0.93599999999999994</v>
      </c>
      <c r="M41" s="139"/>
    </row>
    <row r="42" spans="1:13">
      <c r="A42" s="136" t="s">
        <v>31</v>
      </c>
      <c r="B42" s="137"/>
      <c r="C42" s="10">
        <v>6.0000000000000001E-3</v>
      </c>
      <c r="D42" s="10">
        <f>C42*L6</f>
        <v>6.0000000000000001E-3</v>
      </c>
      <c r="E42" s="11">
        <v>127</v>
      </c>
      <c r="F42" s="11">
        <f t="shared" si="6"/>
        <v>0.76200000000000001</v>
      </c>
      <c r="G42" s="35">
        <v>6.0000000000000001E-3</v>
      </c>
      <c r="H42" s="34">
        <f>G42*M6</f>
        <v>6.0000000000000001E-3</v>
      </c>
      <c r="I42" s="32">
        <v>127</v>
      </c>
      <c r="J42" s="16">
        <f t="shared" si="7"/>
        <v>0.76200000000000001</v>
      </c>
      <c r="K42" s="22">
        <f t="shared" si="8"/>
        <v>1.2E-2</v>
      </c>
      <c r="L42" s="138">
        <f t="shared" si="9"/>
        <v>1.524</v>
      </c>
      <c r="M42" s="139"/>
    </row>
    <row r="43" spans="1:13">
      <c r="A43" s="136" t="s">
        <v>45</v>
      </c>
      <c r="B43" s="137"/>
      <c r="C43" s="10">
        <v>3.0000000000000001E-3</v>
      </c>
      <c r="D43" s="10">
        <f>C43*L6</f>
        <v>3.0000000000000001E-3</v>
      </c>
      <c r="E43" s="11">
        <v>242</v>
      </c>
      <c r="F43" s="11">
        <f t="shared" si="6"/>
        <v>0.72599999999999998</v>
      </c>
      <c r="G43" s="35">
        <v>3.0000000000000001E-3</v>
      </c>
      <c r="H43" s="34">
        <f>G43*M6</f>
        <v>3.0000000000000001E-3</v>
      </c>
      <c r="I43" s="32">
        <v>242</v>
      </c>
      <c r="J43" s="16">
        <f t="shared" si="7"/>
        <v>0.72599999999999998</v>
      </c>
      <c r="K43" s="22">
        <f t="shared" si="8"/>
        <v>6.0000000000000001E-3</v>
      </c>
      <c r="L43" s="198">
        <f t="shared" si="9"/>
        <v>1.452</v>
      </c>
      <c r="M43" s="199"/>
    </row>
    <row r="44" spans="1:13">
      <c r="A44" s="136" t="s">
        <v>32</v>
      </c>
      <c r="B44" s="137"/>
      <c r="C44" s="10">
        <v>1E-3</v>
      </c>
      <c r="D44" s="10">
        <f>C44*L6</f>
        <v>1E-3</v>
      </c>
      <c r="E44" s="11">
        <v>16</v>
      </c>
      <c r="F44" s="11">
        <f t="shared" si="6"/>
        <v>1.6E-2</v>
      </c>
      <c r="G44" s="35">
        <v>1E-3</v>
      </c>
      <c r="H44" s="34">
        <f>G44*M6</f>
        <v>1E-3</v>
      </c>
      <c r="I44" s="32">
        <v>16</v>
      </c>
      <c r="J44" s="16">
        <f t="shared" si="7"/>
        <v>1.6E-2</v>
      </c>
      <c r="K44" s="22">
        <f t="shared" si="8"/>
        <v>2E-3</v>
      </c>
      <c r="L44" s="138">
        <f t="shared" si="9"/>
        <v>3.2000000000000001E-2</v>
      </c>
      <c r="M44" s="140"/>
    </row>
    <row r="45" spans="1:13">
      <c r="A45" s="136"/>
      <c r="B45" s="137"/>
      <c r="C45" s="10"/>
      <c r="D45" s="10"/>
      <c r="E45" s="11"/>
      <c r="F45" s="11"/>
      <c r="G45" s="35"/>
      <c r="H45" s="34"/>
      <c r="I45" s="32"/>
      <c r="J45" s="16"/>
      <c r="K45" s="22"/>
      <c r="L45" s="138"/>
      <c r="M45" s="140"/>
    </row>
    <row r="46" spans="1:13">
      <c r="A46" s="136" t="s">
        <v>119</v>
      </c>
      <c r="B46" s="137"/>
      <c r="C46" s="10">
        <v>0.02</v>
      </c>
      <c r="D46" s="10">
        <f>C46*L6</f>
        <v>0.02</v>
      </c>
      <c r="E46" s="11">
        <v>120</v>
      </c>
      <c r="F46" s="11">
        <f>D46*E46</f>
        <v>2.4</v>
      </c>
      <c r="G46" s="35">
        <v>1.7999999999999999E-2</v>
      </c>
      <c r="H46" s="34">
        <f>G46*M6</f>
        <v>1.7999999999999999E-2</v>
      </c>
      <c r="I46" s="32">
        <v>120</v>
      </c>
      <c r="J46" s="16">
        <f>H46*I46</f>
        <v>2.1599999999999997</v>
      </c>
      <c r="K46" s="22">
        <f>D46+H46</f>
        <v>3.7999999999999999E-2</v>
      </c>
      <c r="L46" s="138">
        <f>F46+J46</f>
        <v>4.5599999999999996</v>
      </c>
      <c r="M46" s="139"/>
    </row>
    <row r="47" spans="1:13">
      <c r="A47" s="136" t="s">
        <v>108</v>
      </c>
      <c r="B47" s="137"/>
      <c r="C47" s="10">
        <v>2.0000000000000001E-4</v>
      </c>
      <c r="D47" s="10">
        <f>C47*L6</f>
        <v>2.0000000000000001E-4</v>
      </c>
      <c r="E47" s="11">
        <v>936</v>
      </c>
      <c r="F47" s="11">
        <f>D47*E47</f>
        <v>0.18720000000000001</v>
      </c>
      <c r="G47" s="35">
        <v>2.0000000000000001E-4</v>
      </c>
      <c r="H47" s="34">
        <f>G47*M6</f>
        <v>2.0000000000000001E-4</v>
      </c>
      <c r="I47" s="32">
        <v>936</v>
      </c>
      <c r="J47" s="16">
        <f>H47*I47</f>
        <v>0.18720000000000001</v>
      </c>
      <c r="K47" s="22">
        <f>D47+H47</f>
        <v>4.0000000000000002E-4</v>
      </c>
      <c r="L47" s="198">
        <f>F47+J47</f>
        <v>0.37440000000000001</v>
      </c>
      <c r="M47" s="199"/>
    </row>
    <row r="48" spans="1:13">
      <c r="A48" s="136" t="s">
        <v>22</v>
      </c>
      <c r="B48" s="137"/>
      <c r="C48" s="10">
        <v>0.02</v>
      </c>
      <c r="D48" s="10">
        <f>C48*L6</f>
        <v>0.02</v>
      </c>
      <c r="E48" s="11">
        <v>88</v>
      </c>
      <c r="F48" s="11">
        <f>D48*E48</f>
        <v>1.76</v>
      </c>
      <c r="G48" s="35">
        <v>0.02</v>
      </c>
      <c r="H48" s="34">
        <f>G48*M6</f>
        <v>0.02</v>
      </c>
      <c r="I48" s="32">
        <v>88</v>
      </c>
      <c r="J48" s="16">
        <f>H48*I48</f>
        <v>1.76</v>
      </c>
      <c r="K48" s="22">
        <f>D48+H48</f>
        <v>0.04</v>
      </c>
      <c r="L48" s="138">
        <f>F48+J48</f>
        <v>3.52</v>
      </c>
      <c r="M48" s="140"/>
    </row>
    <row r="49" spans="1:15" hidden="1">
      <c r="A49" s="136"/>
      <c r="B49" s="137"/>
      <c r="C49" s="10"/>
      <c r="D49" s="10"/>
      <c r="E49" s="11"/>
      <c r="F49" s="11"/>
      <c r="G49" s="35"/>
      <c r="H49" s="34"/>
      <c r="I49" s="32"/>
      <c r="J49" s="16"/>
      <c r="K49" s="22"/>
      <c r="L49" s="138"/>
      <c r="M49" s="140"/>
    </row>
    <row r="50" spans="1:15" hidden="1">
      <c r="A50" s="136"/>
      <c r="B50" s="137"/>
      <c r="C50" s="10"/>
      <c r="D50" s="10">
        <f>C50*L6</f>
        <v>0</v>
      </c>
      <c r="E50" s="11"/>
      <c r="F50" s="11">
        <f t="shared" ref="F50:F55" si="10">D50*E50</f>
        <v>0</v>
      </c>
      <c r="G50" s="35"/>
      <c r="H50" s="34">
        <f>G50*M6</f>
        <v>0</v>
      </c>
      <c r="I50" s="32"/>
      <c r="J50" s="16">
        <f t="shared" ref="J50:J55" si="11">H50*I50</f>
        <v>0</v>
      </c>
      <c r="K50" s="22">
        <f t="shared" ref="K50:K59" si="12">D50+H50</f>
        <v>0</v>
      </c>
      <c r="L50" s="138">
        <f t="shared" ref="L50:L58" si="13">F50+J50</f>
        <v>0</v>
      </c>
      <c r="M50" s="139"/>
      <c r="O50" s="70"/>
    </row>
    <row r="51" spans="1:15" hidden="1">
      <c r="A51" s="136"/>
      <c r="B51" s="137"/>
      <c r="C51" s="10"/>
      <c r="D51" s="10">
        <f>C51*L6</f>
        <v>0</v>
      </c>
      <c r="E51" s="11"/>
      <c r="F51" s="11">
        <f t="shared" si="10"/>
        <v>0</v>
      </c>
      <c r="G51" s="35"/>
      <c r="H51" s="34">
        <f>G51*M6</f>
        <v>0</v>
      </c>
      <c r="I51" s="32"/>
      <c r="J51" s="16">
        <f t="shared" si="11"/>
        <v>0</v>
      </c>
      <c r="K51" s="22">
        <f t="shared" si="12"/>
        <v>0</v>
      </c>
      <c r="L51" s="138">
        <f t="shared" si="13"/>
        <v>0</v>
      </c>
      <c r="M51" s="139"/>
    </row>
    <row r="52" spans="1:15">
      <c r="A52" s="136"/>
      <c r="B52" s="137"/>
      <c r="C52" s="10"/>
      <c r="D52" s="10"/>
      <c r="E52" s="11"/>
      <c r="F52" s="11"/>
      <c r="G52" s="35"/>
      <c r="H52" s="34"/>
      <c r="I52" s="32"/>
      <c r="J52" s="16"/>
      <c r="K52" s="22"/>
      <c r="L52" s="138"/>
      <c r="M52" s="140"/>
    </row>
    <row r="53" spans="1:15">
      <c r="A53" s="136" t="s">
        <v>69</v>
      </c>
      <c r="B53" s="137"/>
      <c r="C53" s="10">
        <v>0.04</v>
      </c>
      <c r="D53" s="10">
        <f>C53*L6</f>
        <v>0.04</v>
      </c>
      <c r="E53" s="11">
        <v>71</v>
      </c>
      <c r="F53" s="11">
        <f t="shared" si="10"/>
        <v>2.84</v>
      </c>
      <c r="G53" s="24">
        <v>0.06</v>
      </c>
      <c r="H53" s="34">
        <f>G53*M6</f>
        <v>0.06</v>
      </c>
      <c r="I53" s="32">
        <v>71</v>
      </c>
      <c r="J53" s="16">
        <f t="shared" si="11"/>
        <v>4.26</v>
      </c>
      <c r="K53" s="22">
        <f t="shared" si="12"/>
        <v>0.1</v>
      </c>
      <c r="L53" s="138">
        <f t="shared" si="13"/>
        <v>7.1</v>
      </c>
      <c r="M53" s="139"/>
    </row>
    <row r="54" spans="1:15">
      <c r="A54" s="136"/>
      <c r="B54" s="137"/>
      <c r="C54" s="10"/>
      <c r="D54" s="10"/>
      <c r="E54" s="11"/>
      <c r="F54" s="11"/>
      <c r="G54" s="24"/>
      <c r="H54" s="34"/>
      <c r="I54" s="32"/>
      <c r="J54" s="16"/>
      <c r="K54" s="22"/>
      <c r="L54" s="138"/>
      <c r="M54" s="140"/>
    </row>
    <row r="55" spans="1:15">
      <c r="A55" s="136" t="s">
        <v>88</v>
      </c>
      <c r="B55" s="137"/>
      <c r="C55" s="10">
        <v>0.03</v>
      </c>
      <c r="D55" s="10">
        <f>C55*L6</f>
        <v>0.03</v>
      </c>
      <c r="E55" s="11">
        <v>66</v>
      </c>
      <c r="F55" s="11">
        <f t="shared" si="10"/>
        <v>1.98</v>
      </c>
      <c r="G55" s="24">
        <v>0.03</v>
      </c>
      <c r="H55" s="15">
        <f>G55*M6</f>
        <v>0.03</v>
      </c>
      <c r="I55" s="31">
        <v>66</v>
      </c>
      <c r="J55" s="16">
        <f t="shared" si="11"/>
        <v>1.98</v>
      </c>
      <c r="K55" s="22">
        <f t="shared" si="12"/>
        <v>0.06</v>
      </c>
      <c r="L55" s="138">
        <f>F55+J55</f>
        <v>3.96</v>
      </c>
      <c r="M55" s="139"/>
    </row>
    <row r="56" spans="1:15">
      <c r="A56" s="136"/>
      <c r="B56" s="137"/>
      <c r="C56" s="10"/>
      <c r="D56" s="10"/>
      <c r="E56" s="11"/>
      <c r="F56" s="11"/>
      <c r="G56" s="15"/>
      <c r="H56" s="15"/>
      <c r="I56" s="17"/>
      <c r="J56" s="16"/>
      <c r="K56" s="22"/>
      <c r="L56" s="138">
        <f t="shared" si="13"/>
        <v>0</v>
      </c>
      <c r="M56" s="139"/>
    </row>
    <row r="57" spans="1:15">
      <c r="A57" s="177"/>
      <c r="B57" s="205"/>
      <c r="C57" s="10"/>
      <c r="D57" s="10"/>
      <c r="E57" s="11"/>
      <c r="F57" s="11"/>
      <c r="G57" s="39"/>
      <c r="H57" s="15"/>
      <c r="I57" s="31"/>
      <c r="J57" s="16"/>
      <c r="K57" s="22"/>
      <c r="L57" s="138"/>
      <c r="M57" s="140"/>
    </row>
    <row r="58" spans="1:15">
      <c r="A58" s="197"/>
      <c r="B58" s="137"/>
      <c r="C58" s="10"/>
      <c r="D58" s="10"/>
      <c r="E58" s="11"/>
      <c r="F58" s="11"/>
      <c r="G58" s="15"/>
      <c r="H58" s="15"/>
      <c r="I58" s="31"/>
      <c r="J58" s="16"/>
      <c r="K58" s="22"/>
      <c r="L58" s="138">
        <f t="shared" si="13"/>
        <v>0</v>
      </c>
      <c r="M58" s="139"/>
    </row>
    <row r="59" spans="1:15">
      <c r="A59" s="153" t="s">
        <v>3</v>
      </c>
      <c r="B59" s="154"/>
      <c r="C59" s="12"/>
      <c r="D59" s="13"/>
      <c r="E59" s="13"/>
      <c r="F59" s="13">
        <f>SUM(F19:F58)</f>
        <v>83.160909090909115</v>
      </c>
      <c r="G59" s="18"/>
      <c r="H59" s="18"/>
      <c r="I59" s="19"/>
      <c r="J59" s="20">
        <f>SUM(J19:J58)</f>
        <v>89.67867272727274</v>
      </c>
      <c r="K59" s="22">
        <f t="shared" si="12"/>
        <v>0</v>
      </c>
      <c r="L59" s="160">
        <f>SUM(L19:L58)</f>
        <v>172.83958181818187</v>
      </c>
      <c r="M59" s="161"/>
    </row>
    <row r="60" spans="1:15">
      <c r="A60" s="163"/>
      <c r="B60" s="164"/>
      <c r="C60" s="12"/>
      <c r="D60" s="13"/>
      <c r="E60" s="13"/>
      <c r="F60" s="13"/>
      <c r="G60" s="18"/>
      <c r="H60" s="18"/>
      <c r="I60" s="19"/>
      <c r="J60" s="20"/>
      <c r="K60" s="22"/>
      <c r="L60" s="160"/>
      <c r="M60" s="167"/>
    </row>
    <row r="61" spans="1:15">
      <c r="A61" s="4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</row>
    <row r="62" spans="1:15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5">
      <c r="B64" s="155"/>
      <c r="C64" s="155"/>
      <c r="D64" s="155"/>
      <c r="E64" s="155"/>
      <c r="F64" s="155"/>
      <c r="G64" s="155"/>
      <c r="H64" s="155"/>
      <c r="J64" s="8"/>
      <c r="K64" s="8"/>
      <c r="L64" s="8"/>
      <c r="M64" s="8"/>
    </row>
    <row r="65" spans="1:13">
      <c r="B65" s="172"/>
      <c r="C65" s="172"/>
      <c r="D65" s="172"/>
      <c r="E65" s="172"/>
      <c r="F65" s="172"/>
      <c r="G65" s="172"/>
      <c r="H65" s="172"/>
      <c r="J65" s="8"/>
      <c r="K65" s="8"/>
      <c r="L65" s="8"/>
      <c r="M65" s="8"/>
    </row>
    <row r="66" spans="1:13">
      <c r="G66" s="166"/>
      <c r="H66" s="166"/>
      <c r="I66" s="166"/>
      <c r="J66" s="8"/>
      <c r="K66" s="8"/>
      <c r="L66" s="8"/>
      <c r="M66" s="8"/>
    </row>
    <row r="67" spans="1:13">
      <c r="G67" s="165"/>
      <c r="H67" s="165"/>
      <c r="I67" s="165"/>
      <c r="L67" s="7"/>
      <c r="M67" s="7"/>
    </row>
    <row r="68" spans="1:13" s="2" customFormat="1">
      <c r="G68" s="41"/>
      <c r="H68" s="41"/>
      <c r="I68" s="41"/>
      <c r="L68" s="7"/>
      <c r="M68" s="7"/>
    </row>
    <row r="69" spans="1:13" s="2" customFormat="1"/>
    <row r="70" spans="1:13" s="2" customFormat="1">
      <c r="A70" s="157"/>
      <c r="B70" s="157"/>
      <c r="C70" s="157"/>
      <c r="D70" s="157"/>
      <c r="E70" s="156"/>
      <c r="F70" s="156"/>
      <c r="G70" s="156"/>
      <c r="H70" s="42"/>
      <c r="I70" s="162"/>
      <c r="J70" s="162"/>
      <c r="K70" s="162"/>
      <c r="L70" s="162"/>
      <c r="M70" s="162"/>
    </row>
    <row r="71" spans="1:13" s="2" customFormat="1">
      <c r="A71" s="157"/>
      <c r="B71" s="157"/>
      <c r="C71" s="157"/>
      <c r="D71" s="157"/>
      <c r="E71" s="43"/>
      <c r="F71" s="43"/>
      <c r="G71" s="43"/>
      <c r="H71" s="43"/>
      <c r="I71" s="43"/>
      <c r="J71" s="43"/>
      <c r="K71" s="43"/>
      <c r="L71" s="43"/>
      <c r="M71" s="43"/>
    </row>
    <row r="72" spans="1:13" s="2" customFormat="1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>
      <c r="A73" s="44"/>
      <c r="B73" s="45"/>
      <c r="C73" s="44"/>
      <c r="E73" s="46"/>
      <c r="F73" s="46"/>
      <c r="G73" s="46"/>
      <c r="H73" s="46"/>
      <c r="I73" s="46"/>
      <c r="J73" s="46"/>
      <c r="K73" s="46"/>
      <c r="L73" s="46"/>
      <c r="M73" s="46"/>
    </row>
    <row r="74" spans="1:13" s="2" customFormat="1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>
      <c r="A76" s="44"/>
      <c r="B76" s="45"/>
      <c r="C76" s="44"/>
      <c r="E76" s="46"/>
      <c r="F76" s="46"/>
      <c r="G76" s="46"/>
      <c r="H76" s="46"/>
      <c r="I76" s="46"/>
      <c r="J76" s="46"/>
      <c r="K76" s="46"/>
      <c r="L76" s="46"/>
      <c r="M76" s="46"/>
    </row>
    <row r="77" spans="1:13" s="2" customFormat="1">
      <c r="A77" s="3"/>
      <c r="B77" s="3"/>
      <c r="C77" s="3"/>
      <c r="D77" s="3"/>
      <c r="E77" s="43"/>
      <c r="F77" s="43"/>
      <c r="G77" s="43"/>
      <c r="H77" s="43"/>
      <c r="I77" s="43"/>
      <c r="J77" s="43"/>
      <c r="K77" s="43"/>
      <c r="L77" s="43"/>
      <c r="M77" s="43"/>
    </row>
    <row r="78" spans="1:13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2" customFormat="1">
      <c r="A79" s="158"/>
      <c r="B79" s="159"/>
      <c r="C79" s="47"/>
      <c r="D79" s="47"/>
      <c r="E79" s="47"/>
      <c r="F79" s="47"/>
      <c r="G79" s="48"/>
      <c r="H79" s="48"/>
      <c r="I79" s="48"/>
      <c r="J79" s="48"/>
      <c r="K79" s="47"/>
      <c r="L79" s="158"/>
      <c r="M79" s="158"/>
    </row>
    <row r="80" spans="1:13" s="2" customFormat="1">
      <c r="A80" s="141"/>
      <c r="B80" s="141"/>
      <c r="C80" s="49"/>
      <c r="D80" s="49"/>
      <c r="E80" s="50"/>
      <c r="F80" s="50"/>
      <c r="G80" s="51"/>
      <c r="H80" s="52"/>
      <c r="I80" s="50"/>
      <c r="J80" s="53"/>
      <c r="K80" s="54"/>
      <c r="L80" s="144"/>
      <c r="M80" s="145"/>
    </row>
    <row r="81" spans="1:13" s="2" customFormat="1">
      <c r="A81" s="141"/>
      <c r="B81" s="141"/>
      <c r="C81" s="49"/>
      <c r="D81" s="49"/>
      <c r="E81" s="50"/>
      <c r="F81" s="50"/>
      <c r="G81" s="51"/>
      <c r="H81" s="52"/>
      <c r="I81" s="50"/>
      <c r="J81" s="53"/>
      <c r="K81" s="54"/>
      <c r="L81" s="144"/>
      <c r="M81" s="145"/>
    </row>
    <row r="82" spans="1:13" s="2" customFormat="1">
      <c r="A82" s="141"/>
      <c r="B82" s="141"/>
      <c r="C82" s="49"/>
      <c r="D82" s="49"/>
      <c r="E82" s="50"/>
      <c r="F82" s="50"/>
      <c r="G82" s="51"/>
      <c r="H82" s="52"/>
      <c r="I82" s="50"/>
      <c r="J82" s="53"/>
      <c r="K82" s="54"/>
      <c r="L82" s="144"/>
      <c r="M82" s="145"/>
    </row>
    <row r="83" spans="1:13" s="2" customFormat="1">
      <c r="A83" s="141"/>
      <c r="B83" s="141"/>
      <c r="C83" s="49"/>
      <c r="D83" s="49"/>
      <c r="E83" s="50"/>
      <c r="F83" s="50"/>
      <c r="G83" s="51"/>
      <c r="H83" s="52"/>
      <c r="I83" s="50"/>
      <c r="J83" s="53"/>
      <c r="K83" s="54"/>
      <c r="L83" s="144"/>
      <c r="M83" s="145"/>
    </row>
    <row r="84" spans="1:13" s="2" customFormat="1">
      <c r="A84" s="141"/>
      <c r="B84" s="141"/>
      <c r="C84" s="49"/>
      <c r="D84" s="49"/>
      <c r="E84" s="50"/>
      <c r="F84" s="50"/>
      <c r="G84" s="51"/>
      <c r="H84" s="52"/>
      <c r="I84" s="50"/>
      <c r="J84" s="53"/>
      <c r="K84" s="54"/>
      <c r="L84" s="144"/>
      <c r="M84" s="145"/>
    </row>
    <row r="85" spans="1:13" s="2" customFormat="1">
      <c r="A85" s="141"/>
      <c r="B85" s="142"/>
      <c r="C85" s="49"/>
      <c r="D85" s="49"/>
      <c r="E85" s="50"/>
      <c r="F85" s="50"/>
      <c r="G85" s="55"/>
      <c r="H85" s="52"/>
      <c r="I85" s="50"/>
      <c r="J85" s="53"/>
      <c r="K85" s="54"/>
      <c r="L85" s="144"/>
      <c r="M85" s="145"/>
    </row>
    <row r="86" spans="1:13" s="2" customFormat="1">
      <c r="A86" s="141"/>
      <c r="B86" s="142"/>
      <c r="C86" s="49"/>
      <c r="D86" s="49"/>
      <c r="E86" s="50"/>
      <c r="F86" s="50"/>
      <c r="G86" s="55"/>
      <c r="H86" s="52"/>
      <c r="I86" s="56"/>
      <c r="J86" s="53"/>
      <c r="K86" s="54"/>
      <c r="L86" s="144"/>
      <c r="M86" s="145"/>
    </row>
    <row r="87" spans="1:13" s="2" customFormat="1">
      <c r="A87" s="141"/>
      <c r="B87" s="142"/>
      <c r="C87" s="49"/>
      <c r="D87" s="49"/>
      <c r="E87" s="50"/>
      <c r="F87" s="50"/>
      <c r="G87" s="55"/>
      <c r="H87" s="52"/>
      <c r="I87" s="56"/>
      <c r="J87" s="53"/>
      <c r="K87" s="54"/>
      <c r="L87" s="144"/>
      <c r="M87" s="145"/>
    </row>
    <row r="88" spans="1:13" s="2" customFormat="1">
      <c r="A88" s="150"/>
      <c r="B88" s="142"/>
      <c r="C88" s="57"/>
      <c r="D88" s="57"/>
      <c r="E88" s="58"/>
      <c r="F88" s="58"/>
      <c r="G88" s="55"/>
      <c r="H88" s="52"/>
      <c r="I88" s="56"/>
      <c r="J88" s="53"/>
      <c r="K88" s="59"/>
      <c r="L88" s="148"/>
      <c r="M88" s="149"/>
    </row>
    <row r="89" spans="1:13" s="2" customFormat="1">
      <c r="A89" s="141"/>
      <c r="B89" s="142"/>
      <c r="C89" s="49"/>
      <c r="D89" s="49"/>
      <c r="E89" s="50"/>
      <c r="F89" s="50"/>
      <c r="G89" s="55"/>
      <c r="H89" s="52"/>
      <c r="I89" s="56"/>
      <c r="J89" s="53"/>
      <c r="K89" s="54"/>
      <c r="L89" s="144"/>
      <c r="M89" s="145"/>
    </row>
    <row r="90" spans="1:13" s="2" customFormat="1">
      <c r="A90" s="141"/>
      <c r="B90" s="141"/>
      <c r="C90" s="49"/>
      <c r="D90" s="49"/>
      <c r="E90" s="50"/>
      <c r="F90" s="50"/>
      <c r="G90" s="55"/>
      <c r="H90" s="52"/>
      <c r="I90" s="56"/>
      <c r="J90" s="53"/>
      <c r="K90" s="54"/>
      <c r="L90" s="60"/>
      <c r="M90" s="61"/>
    </row>
    <row r="91" spans="1:13" s="2" customFormat="1">
      <c r="A91" s="143"/>
      <c r="B91" s="143"/>
      <c r="C91" s="62"/>
      <c r="D91" s="63"/>
      <c r="E91" s="63"/>
      <c r="F91" s="63"/>
      <c r="G91" s="64"/>
      <c r="H91" s="64"/>
      <c r="I91" s="65"/>
      <c r="J91" s="66"/>
      <c r="K91" s="54"/>
      <c r="L91" s="146"/>
      <c r="M91" s="147"/>
    </row>
    <row r="92" spans="1:13" s="2" customFormat="1">
      <c r="A92" s="4"/>
      <c r="B92" s="4"/>
      <c r="C92" s="4"/>
      <c r="D92" s="4"/>
      <c r="E92" s="4"/>
      <c r="F92" s="4"/>
    </row>
  </sheetData>
  <mergeCells count="138">
    <mergeCell ref="A13:B13"/>
    <mergeCell ref="C7:C8"/>
    <mergeCell ref="I7:K7"/>
    <mergeCell ref="D7:D8"/>
    <mergeCell ref="E7:G7"/>
    <mergeCell ref="A7:B8"/>
    <mergeCell ref="A10:B10"/>
    <mergeCell ref="A11:B11"/>
    <mergeCell ref="L41:M41"/>
    <mergeCell ref="A20:B20"/>
    <mergeCell ref="L18:M18"/>
    <mergeCell ref="L19:M19"/>
    <mergeCell ref="L25:M25"/>
    <mergeCell ref="L23:M23"/>
    <mergeCell ref="L21:M21"/>
    <mergeCell ref="A36:B36"/>
    <mergeCell ref="L20:M20"/>
    <mergeCell ref="A32:B32"/>
    <mergeCell ref="L42:M42"/>
    <mergeCell ref="L39:M39"/>
    <mergeCell ref="A22:B22"/>
    <mergeCell ref="L27:M27"/>
    <mergeCell ref="L28:M28"/>
    <mergeCell ref="L29:M29"/>
    <mergeCell ref="L30:M30"/>
    <mergeCell ref="L40:M40"/>
    <mergeCell ref="L34:M34"/>
    <mergeCell ref="L35:M35"/>
    <mergeCell ref="L33:M33"/>
    <mergeCell ref="L37:M37"/>
    <mergeCell ref="L36:M36"/>
    <mergeCell ref="A41:B41"/>
    <mergeCell ref="A42:B42"/>
    <mergeCell ref="A39:B39"/>
    <mergeCell ref="A40:B40"/>
    <mergeCell ref="A33:B33"/>
    <mergeCell ref="A38:B38"/>
    <mergeCell ref="A37:B37"/>
    <mergeCell ref="A35:B35"/>
    <mergeCell ref="A34:B34"/>
    <mergeCell ref="L32:M32"/>
    <mergeCell ref="L26:M26"/>
    <mergeCell ref="B1:H1"/>
    <mergeCell ref="B2:H2"/>
    <mergeCell ref="G3:I3"/>
    <mergeCell ref="G4:I4"/>
    <mergeCell ref="A19:B19"/>
    <mergeCell ref="L31:M31"/>
    <mergeCell ref="A27:B27"/>
    <mergeCell ref="A31:B31"/>
    <mergeCell ref="A30:B30"/>
    <mergeCell ref="A21:B21"/>
    <mergeCell ref="L7:M7"/>
    <mergeCell ref="A15:B15"/>
    <mergeCell ref="A24:B24"/>
    <mergeCell ref="A25:B25"/>
    <mergeCell ref="A29:B29"/>
    <mergeCell ref="A28:B28"/>
    <mergeCell ref="L22:M22"/>
    <mergeCell ref="A12:B12"/>
    <mergeCell ref="A14:B14"/>
    <mergeCell ref="A16:B16"/>
    <mergeCell ref="A18:B18"/>
    <mergeCell ref="A23:B23"/>
    <mergeCell ref="A26:B26"/>
    <mergeCell ref="A9:B9"/>
    <mergeCell ref="A53:B53"/>
    <mergeCell ref="L55:M55"/>
    <mergeCell ref="L54:M54"/>
    <mergeCell ref="L53:M53"/>
    <mergeCell ref="L52:M52"/>
    <mergeCell ref="A50:B50"/>
    <mergeCell ref="L50:M50"/>
    <mergeCell ref="L51:M51"/>
    <mergeCell ref="L43:M43"/>
    <mergeCell ref="A45:B45"/>
    <mergeCell ref="A48:B48"/>
    <mergeCell ref="A47:B47"/>
    <mergeCell ref="A46:B46"/>
    <mergeCell ref="A43:B43"/>
    <mergeCell ref="L44:M44"/>
    <mergeCell ref="L45:M45"/>
    <mergeCell ref="A44:B44"/>
    <mergeCell ref="A49:B49"/>
    <mergeCell ref="L48:M48"/>
    <mergeCell ref="L46:M46"/>
    <mergeCell ref="L47:M47"/>
    <mergeCell ref="L49:M49"/>
    <mergeCell ref="A51:B51"/>
    <mergeCell ref="A52:B52"/>
    <mergeCell ref="G66:I66"/>
    <mergeCell ref="B65:H65"/>
    <mergeCell ref="L57:M57"/>
    <mergeCell ref="L58:M58"/>
    <mergeCell ref="L60:M60"/>
    <mergeCell ref="A54:B54"/>
    <mergeCell ref="A55:B55"/>
    <mergeCell ref="L56:M56"/>
    <mergeCell ref="A56:B56"/>
    <mergeCell ref="L59:M59"/>
    <mergeCell ref="B64:H64"/>
    <mergeCell ref="A60:B60"/>
    <mergeCell ref="A58:B58"/>
    <mergeCell ref="A59:B59"/>
    <mergeCell ref="A57:B57"/>
    <mergeCell ref="L79:M79"/>
    <mergeCell ref="L70:M70"/>
    <mergeCell ref="G67:I67"/>
    <mergeCell ref="A81:B81"/>
    <mergeCell ref="A80:B80"/>
    <mergeCell ref="B70:B71"/>
    <mergeCell ref="E70:G70"/>
    <mergeCell ref="C70:C71"/>
    <mergeCell ref="D70:D71"/>
    <mergeCell ref="I70:K70"/>
    <mergeCell ref="A79:B79"/>
    <mergeCell ref="A70:A71"/>
    <mergeCell ref="L91:M91"/>
    <mergeCell ref="A88:B88"/>
    <mergeCell ref="A90:B90"/>
    <mergeCell ref="A89:B89"/>
    <mergeCell ref="A91:B91"/>
    <mergeCell ref="L80:M80"/>
    <mergeCell ref="L82:M82"/>
    <mergeCell ref="L89:M89"/>
    <mergeCell ref="L86:M86"/>
    <mergeCell ref="L88:M88"/>
    <mergeCell ref="L87:M87"/>
    <mergeCell ref="L83:M83"/>
    <mergeCell ref="L85:M85"/>
    <mergeCell ref="L84:M84"/>
    <mergeCell ref="L81:M81"/>
    <mergeCell ref="A87:B87"/>
    <mergeCell ref="A84:B84"/>
    <mergeCell ref="A86:B86"/>
    <mergeCell ref="A85:B85"/>
    <mergeCell ref="A83:B83"/>
    <mergeCell ref="A82:B82"/>
  </mergeCells>
  <phoneticPr fontId="15" type="noConversion"/>
  <pageMargins left="0.7" right="0.7" top="0.75" bottom="0.75" header="0.3" footer="0.3"/>
  <pageSetup paperSize="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1"/>
  <sheetViews>
    <sheetView workbookViewId="0">
      <selection activeCell="H14" sqref="H14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189" t="s">
        <v>2</v>
      </c>
      <c r="B7" s="20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01"/>
      <c r="B8" s="20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 s="85" customFormat="1" ht="15" customHeight="1">
      <c r="A9" s="187" t="s">
        <v>120</v>
      </c>
      <c r="B9" s="188"/>
      <c r="C9" s="82">
        <v>60</v>
      </c>
      <c r="D9" s="83">
        <v>100</v>
      </c>
      <c r="E9" s="84"/>
      <c r="F9" s="84"/>
      <c r="G9" s="84"/>
      <c r="H9" s="84"/>
      <c r="I9" s="84"/>
      <c r="J9" s="84"/>
      <c r="K9" s="84"/>
      <c r="L9" s="84"/>
      <c r="M9" s="84"/>
    </row>
    <row r="10" spans="1:15" ht="17.45" customHeight="1">
      <c r="A10" s="178" t="s">
        <v>121</v>
      </c>
      <c r="B10" s="167"/>
      <c r="C10" s="33" t="s">
        <v>122</v>
      </c>
      <c r="D10" s="76" t="s">
        <v>123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idden="1">
      <c r="A11" s="178"/>
      <c r="B11" s="167"/>
      <c r="C11" s="33"/>
      <c r="D11" s="76"/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>
      <c r="A12" s="178" t="s">
        <v>124</v>
      </c>
      <c r="B12" s="167"/>
      <c r="C12" s="33">
        <v>90</v>
      </c>
      <c r="D12" s="76">
        <v>100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>
      <c r="A13" s="178" t="s">
        <v>56</v>
      </c>
      <c r="B13" s="167"/>
      <c r="C13" s="33">
        <v>150</v>
      </c>
      <c r="D13" s="76">
        <v>180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 ht="15.75" customHeight="1">
      <c r="A14" s="178" t="s">
        <v>90</v>
      </c>
      <c r="B14" s="167"/>
      <c r="C14" s="33">
        <v>180</v>
      </c>
      <c r="D14" s="76">
        <v>180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178" t="s">
        <v>88</v>
      </c>
      <c r="B15" s="167"/>
      <c r="C15" s="33">
        <v>30</v>
      </c>
      <c r="D15" s="76">
        <v>30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>
      <c r="A16" s="193" t="s">
        <v>69</v>
      </c>
      <c r="B16" s="194"/>
      <c r="C16" s="33">
        <v>40</v>
      </c>
      <c r="D16" s="123">
        <v>60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 ht="15.75" thickBot="1">
      <c r="A17" s="191"/>
      <c r="B17" s="192"/>
      <c r="C17" s="71"/>
      <c r="D17" s="77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.7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90">
      <c r="A19" s="189" t="s">
        <v>8</v>
      </c>
      <c r="B19" s="190"/>
      <c r="C19" s="9" t="s">
        <v>20</v>
      </c>
      <c r="D19" s="9" t="s">
        <v>16</v>
      </c>
      <c r="E19" s="9" t="s">
        <v>6</v>
      </c>
      <c r="F19" s="9" t="s">
        <v>4</v>
      </c>
      <c r="G19" s="14" t="s">
        <v>17</v>
      </c>
      <c r="H19" s="14" t="s">
        <v>18</v>
      </c>
      <c r="I19" s="14" t="s">
        <v>6</v>
      </c>
      <c r="J19" s="14" t="s">
        <v>4</v>
      </c>
      <c r="K19" s="21" t="s">
        <v>5</v>
      </c>
      <c r="L19" s="173" t="s">
        <v>7</v>
      </c>
      <c r="M19" s="174"/>
    </row>
    <row r="20" spans="1:13">
      <c r="A20" s="136" t="s">
        <v>35</v>
      </c>
      <c r="B20" s="137"/>
      <c r="C20" s="10">
        <v>6.5000000000000002E-2</v>
      </c>
      <c r="D20" s="10">
        <f>C20*L6</f>
        <v>6.5000000000000002E-2</v>
      </c>
      <c r="E20" s="11">
        <v>46</v>
      </c>
      <c r="F20" s="11">
        <f t="shared" ref="F20:F25" si="0">D20*E20</f>
        <v>2.99</v>
      </c>
      <c r="G20" s="35">
        <v>0.108</v>
      </c>
      <c r="H20" s="34">
        <f>G20*M6</f>
        <v>0.108</v>
      </c>
      <c r="I20" s="32">
        <v>46</v>
      </c>
      <c r="J20" s="16">
        <f t="shared" ref="J20:J25" si="1">H20*I20</f>
        <v>4.968</v>
      </c>
      <c r="K20" s="22">
        <f t="shared" ref="K20:K25" si="2">D20+H20</f>
        <v>0.17299999999999999</v>
      </c>
      <c r="L20" s="138">
        <f>F20+J20</f>
        <v>7.9580000000000002</v>
      </c>
      <c r="M20" s="139"/>
    </row>
    <row r="21" spans="1:13">
      <c r="A21" s="136" t="s">
        <v>40</v>
      </c>
      <c r="B21" s="137"/>
      <c r="C21" s="10">
        <v>3.0000000000000001E-3</v>
      </c>
      <c r="D21" s="10">
        <f>C21*L6</f>
        <v>3.0000000000000001E-3</v>
      </c>
      <c r="E21" s="11">
        <v>127</v>
      </c>
      <c r="F21" s="11">
        <f t="shared" si="0"/>
        <v>0.38100000000000001</v>
      </c>
      <c r="G21" s="35">
        <v>5.0000000000000001E-3</v>
      </c>
      <c r="H21" s="34">
        <f>G21*M6</f>
        <v>5.0000000000000001E-3</v>
      </c>
      <c r="I21" s="32">
        <v>127</v>
      </c>
      <c r="J21" s="16">
        <f t="shared" si="1"/>
        <v>0.63500000000000001</v>
      </c>
      <c r="K21" s="22">
        <f t="shared" si="2"/>
        <v>8.0000000000000002E-3</v>
      </c>
      <c r="L21" s="138">
        <f>F21+J21</f>
        <v>1.016</v>
      </c>
      <c r="M21" s="139"/>
    </row>
    <row r="22" spans="1:13">
      <c r="A22" s="136" t="s">
        <v>30</v>
      </c>
      <c r="B22" s="137"/>
      <c r="C22" s="10">
        <v>6.0000000000000001E-3</v>
      </c>
      <c r="D22" s="10">
        <f>C22*L6</f>
        <v>6.0000000000000001E-3</v>
      </c>
      <c r="E22" s="11">
        <v>88</v>
      </c>
      <c r="F22" s="11">
        <f t="shared" si="0"/>
        <v>0.52800000000000002</v>
      </c>
      <c r="G22" s="35">
        <v>0.01</v>
      </c>
      <c r="H22" s="34">
        <f>G22*M6</f>
        <v>0.01</v>
      </c>
      <c r="I22" s="32">
        <v>88</v>
      </c>
      <c r="J22" s="16">
        <f t="shared" si="1"/>
        <v>0.88</v>
      </c>
      <c r="K22" s="22">
        <f t="shared" si="2"/>
        <v>1.6E-2</v>
      </c>
      <c r="L22" s="138">
        <f>F22+J22</f>
        <v>1.4079999999999999</v>
      </c>
      <c r="M22" s="139"/>
    </row>
    <row r="23" spans="1:13" hidden="1">
      <c r="A23" s="136"/>
      <c r="B23" s="137"/>
      <c r="C23" s="10"/>
      <c r="D23" s="10">
        <f>C23*L6</f>
        <v>0</v>
      </c>
      <c r="E23" s="11"/>
      <c r="F23" s="11">
        <f t="shared" si="0"/>
        <v>0</v>
      </c>
      <c r="G23" s="35"/>
      <c r="H23" s="34">
        <f>G23*M6</f>
        <v>0</v>
      </c>
      <c r="I23" s="32"/>
      <c r="J23" s="16">
        <f t="shared" si="1"/>
        <v>0</v>
      </c>
      <c r="K23" s="22">
        <f t="shared" si="2"/>
        <v>0</v>
      </c>
      <c r="L23" s="138">
        <f>F23+J23</f>
        <v>0</v>
      </c>
      <c r="M23" s="139"/>
    </row>
    <row r="24" spans="1:13" hidden="1">
      <c r="A24" s="136"/>
      <c r="B24" s="137"/>
      <c r="C24" s="10"/>
      <c r="D24" s="10"/>
      <c r="E24" s="11"/>
      <c r="F24" s="11"/>
      <c r="G24" s="35"/>
      <c r="H24" s="34"/>
      <c r="I24" s="32"/>
      <c r="J24" s="16"/>
      <c r="K24" s="22"/>
      <c r="L24" s="138"/>
      <c r="M24" s="139"/>
    </row>
    <row r="25" spans="1:13" hidden="1">
      <c r="A25" s="136"/>
      <c r="B25" s="137"/>
      <c r="C25" s="10"/>
      <c r="D25" s="10">
        <f>C25*L6</f>
        <v>0</v>
      </c>
      <c r="E25" s="11"/>
      <c r="F25" s="11">
        <f t="shared" si="0"/>
        <v>0</v>
      </c>
      <c r="G25" s="24"/>
      <c r="H25" s="34">
        <f>G25*M6</f>
        <v>0</v>
      </c>
      <c r="I25" s="32"/>
      <c r="J25" s="16">
        <f t="shared" si="1"/>
        <v>0</v>
      </c>
      <c r="K25" s="22">
        <f t="shared" si="2"/>
        <v>0</v>
      </c>
      <c r="L25" s="138">
        <f>F25+J25</f>
        <v>0</v>
      </c>
      <c r="M25" s="139"/>
    </row>
    <row r="26" spans="1:13" hidden="1">
      <c r="A26" s="136"/>
      <c r="B26" s="137"/>
      <c r="C26" s="10"/>
      <c r="D26" s="10"/>
      <c r="E26" s="11"/>
      <c r="F26" s="11"/>
      <c r="G26" s="35"/>
      <c r="H26" s="34"/>
      <c r="I26" s="32"/>
      <c r="J26" s="16"/>
      <c r="K26" s="22"/>
      <c r="L26" s="138"/>
      <c r="M26" s="139"/>
    </row>
    <row r="27" spans="1:13" hidden="1">
      <c r="A27" s="136"/>
      <c r="B27" s="137"/>
      <c r="C27" s="10"/>
      <c r="D27" s="10">
        <f>C27*L6</f>
        <v>0</v>
      </c>
      <c r="E27" s="11"/>
      <c r="F27" s="11">
        <f>D27*E27</f>
        <v>0</v>
      </c>
      <c r="G27" s="35"/>
      <c r="H27" s="34">
        <f>G27*M6</f>
        <v>0</v>
      </c>
      <c r="I27" s="32"/>
      <c r="J27" s="16">
        <f>H27*I27</f>
        <v>0</v>
      </c>
      <c r="K27" s="22">
        <f>D27+H27</f>
        <v>0</v>
      </c>
      <c r="L27" s="138">
        <f>F27+J27</f>
        <v>0</v>
      </c>
      <c r="M27" s="139"/>
    </row>
    <row r="28" spans="1:13">
      <c r="A28" s="136"/>
      <c r="B28" s="137"/>
      <c r="C28" s="10"/>
      <c r="D28" s="10"/>
      <c r="E28" s="11"/>
      <c r="F28" s="11"/>
      <c r="G28" s="35"/>
      <c r="H28" s="34"/>
      <c r="I28" s="32"/>
      <c r="J28" s="16"/>
      <c r="K28" s="22"/>
      <c r="L28" s="23"/>
      <c r="M28" s="36"/>
    </row>
    <row r="29" spans="1:13">
      <c r="A29" s="136" t="s">
        <v>125</v>
      </c>
      <c r="B29" s="137"/>
      <c r="C29" s="10">
        <v>3.5999999999999997E-2</v>
      </c>
      <c r="D29" s="10">
        <f>C29*L6</f>
        <v>3.5999999999999997E-2</v>
      </c>
      <c r="E29" s="11">
        <v>370</v>
      </c>
      <c r="F29" s="11">
        <f t="shared" ref="F29:F34" si="3">D29*E29</f>
        <v>13.319999999999999</v>
      </c>
      <c r="G29" s="35">
        <v>5.5E-2</v>
      </c>
      <c r="H29" s="34">
        <f>G29*M6</f>
        <v>5.5E-2</v>
      </c>
      <c r="I29" s="32">
        <v>370</v>
      </c>
      <c r="J29" s="16">
        <f t="shared" ref="J29:J34" si="4">H29*I29</f>
        <v>20.350000000000001</v>
      </c>
      <c r="K29" s="22">
        <f t="shared" ref="K29:K34" si="5">D29+H29</f>
        <v>9.0999999999999998E-2</v>
      </c>
      <c r="L29" s="138">
        <f t="shared" ref="L29:L34" si="6">F29+J29</f>
        <v>33.67</v>
      </c>
      <c r="M29" s="139"/>
    </row>
    <row r="30" spans="1:13">
      <c r="A30" s="136" t="s">
        <v>27</v>
      </c>
      <c r="B30" s="137"/>
      <c r="C30" s="10">
        <v>0.08</v>
      </c>
      <c r="D30" s="10">
        <f>C30*L6</f>
        <v>0.08</v>
      </c>
      <c r="E30" s="11">
        <v>22</v>
      </c>
      <c r="F30" s="11">
        <f t="shared" si="3"/>
        <v>1.76</v>
      </c>
      <c r="G30" s="35">
        <v>0.1</v>
      </c>
      <c r="H30" s="34">
        <f>G30*M6</f>
        <v>0.1</v>
      </c>
      <c r="I30" s="32">
        <v>22</v>
      </c>
      <c r="J30" s="16">
        <f t="shared" si="4"/>
        <v>2.2000000000000002</v>
      </c>
      <c r="K30" s="22">
        <f t="shared" si="5"/>
        <v>0.18</v>
      </c>
      <c r="L30" s="138">
        <f t="shared" si="6"/>
        <v>3.96</v>
      </c>
      <c r="M30" s="139"/>
    </row>
    <row r="31" spans="1:13">
      <c r="A31" s="136" t="s">
        <v>36</v>
      </c>
      <c r="B31" s="137"/>
      <c r="C31" s="10">
        <v>1.2E-2</v>
      </c>
      <c r="D31" s="10">
        <f>C31*L6</f>
        <v>1.2E-2</v>
      </c>
      <c r="E31" s="11">
        <v>26</v>
      </c>
      <c r="F31" s="11">
        <f t="shared" si="3"/>
        <v>0.312</v>
      </c>
      <c r="G31" s="35">
        <v>1.6E-2</v>
      </c>
      <c r="H31" s="34">
        <f>G31*M6</f>
        <v>1.6E-2</v>
      </c>
      <c r="I31" s="32">
        <v>26</v>
      </c>
      <c r="J31" s="16">
        <f t="shared" si="4"/>
        <v>0.41600000000000004</v>
      </c>
      <c r="K31" s="22">
        <f t="shared" si="5"/>
        <v>2.8000000000000001E-2</v>
      </c>
      <c r="L31" s="138">
        <f t="shared" si="6"/>
        <v>0.72799999999999998</v>
      </c>
      <c r="M31" s="139"/>
    </row>
    <row r="32" spans="1:13" s="126" customFormat="1" hidden="1">
      <c r="A32" s="136"/>
      <c r="B32" s="137"/>
      <c r="C32" s="10"/>
      <c r="D32" s="10">
        <f>C32*L6</f>
        <v>0</v>
      </c>
      <c r="E32" s="11"/>
      <c r="F32" s="11">
        <f t="shared" si="3"/>
        <v>0</v>
      </c>
      <c r="G32" s="35"/>
      <c r="H32" s="34">
        <f>G32*M6</f>
        <v>0</v>
      </c>
      <c r="I32" s="32"/>
      <c r="J32" s="16">
        <f t="shared" si="4"/>
        <v>0</v>
      </c>
      <c r="K32" s="22">
        <f t="shared" si="5"/>
        <v>0</v>
      </c>
      <c r="L32" s="138">
        <f t="shared" si="6"/>
        <v>0</v>
      </c>
      <c r="M32" s="139"/>
    </row>
    <row r="33" spans="1:13">
      <c r="A33" s="136" t="s">
        <v>19</v>
      </c>
      <c r="B33" s="137"/>
      <c r="C33" s="10">
        <v>2E-3</v>
      </c>
      <c r="D33" s="10">
        <f>C33*L6</f>
        <v>2E-3</v>
      </c>
      <c r="E33" s="11">
        <v>820</v>
      </c>
      <c r="F33" s="11">
        <f t="shared" si="3"/>
        <v>1.6400000000000001</v>
      </c>
      <c r="G33" s="35">
        <v>2.5000000000000001E-3</v>
      </c>
      <c r="H33" s="34">
        <f>G33*M6</f>
        <v>2.5000000000000001E-3</v>
      </c>
      <c r="I33" s="32">
        <v>820</v>
      </c>
      <c r="J33" s="16">
        <f t="shared" si="4"/>
        <v>2.0499999999999998</v>
      </c>
      <c r="K33" s="22">
        <f t="shared" si="5"/>
        <v>4.5000000000000005E-3</v>
      </c>
      <c r="L33" s="138">
        <f t="shared" si="6"/>
        <v>3.69</v>
      </c>
      <c r="M33" s="139"/>
    </row>
    <row r="34" spans="1:13">
      <c r="A34" s="136" t="s">
        <v>50</v>
      </c>
      <c r="B34" s="137"/>
      <c r="C34" s="10">
        <v>1E-3</v>
      </c>
      <c r="D34" s="10">
        <f>C34*L6</f>
        <v>1E-3</v>
      </c>
      <c r="E34" s="11">
        <v>16</v>
      </c>
      <c r="F34" s="11">
        <f t="shared" si="3"/>
        <v>1.6E-2</v>
      </c>
      <c r="G34" s="35">
        <v>1E-3</v>
      </c>
      <c r="H34" s="34">
        <f>G34*M6</f>
        <v>1E-3</v>
      </c>
      <c r="I34" s="32">
        <v>16</v>
      </c>
      <c r="J34" s="16">
        <f t="shared" si="4"/>
        <v>1.6E-2</v>
      </c>
      <c r="K34" s="22">
        <f t="shared" si="5"/>
        <v>2E-3</v>
      </c>
      <c r="L34" s="138">
        <f t="shared" si="6"/>
        <v>3.2000000000000001E-2</v>
      </c>
      <c r="M34" s="139"/>
    </row>
    <row r="35" spans="1:13">
      <c r="A35" s="177"/>
      <c r="B35" s="205"/>
      <c r="C35" s="10"/>
      <c r="D35" s="10"/>
      <c r="E35" s="11"/>
      <c r="F35" s="11"/>
      <c r="G35" s="35"/>
      <c r="H35" s="34"/>
      <c r="I35" s="32"/>
      <c r="J35" s="16"/>
      <c r="K35" s="22"/>
      <c r="L35" s="23"/>
      <c r="M35" s="36"/>
    </row>
    <row r="36" spans="1:13" ht="15" customHeight="1">
      <c r="A36" s="177" t="s">
        <v>49</v>
      </c>
      <c r="B36" s="205"/>
      <c r="C36" s="10">
        <v>0.14699999999999999</v>
      </c>
      <c r="D36" s="10">
        <f>C36*L6</f>
        <v>0.14699999999999999</v>
      </c>
      <c r="E36" s="11">
        <v>252</v>
      </c>
      <c r="F36" s="11">
        <f>D36*E36</f>
        <v>37.043999999999997</v>
      </c>
      <c r="G36" s="35">
        <v>0.16300000000000001</v>
      </c>
      <c r="H36" s="34">
        <f>G36*M6</f>
        <v>0.16300000000000001</v>
      </c>
      <c r="I36" s="32">
        <v>252</v>
      </c>
      <c r="J36" s="16">
        <f t="shared" ref="J36:J57" si="7">H36*I36</f>
        <v>41.076000000000001</v>
      </c>
      <c r="K36" s="22">
        <f t="shared" ref="K36:K58" si="8">D36+H36</f>
        <v>0.31</v>
      </c>
      <c r="L36" s="138">
        <f>F36+J36</f>
        <v>78.12</v>
      </c>
      <c r="M36" s="244"/>
    </row>
    <row r="37" spans="1:13" ht="15" customHeight="1">
      <c r="A37" s="177" t="s">
        <v>36</v>
      </c>
      <c r="B37" s="205"/>
      <c r="C37" s="10">
        <v>5.13E-3</v>
      </c>
      <c r="D37" s="10">
        <f>C37*L6</f>
        <v>5.13E-3</v>
      </c>
      <c r="E37" s="11">
        <v>26</v>
      </c>
      <c r="F37" s="11">
        <f>D37*E37</f>
        <v>0.13338</v>
      </c>
      <c r="G37" s="35">
        <v>5.7000000000000002E-3</v>
      </c>
      <c r="H37" s="34">
        <f>G37*M6</f>
        <v>5.7000000000000002E-3</v>
      </c>
      <c r="I37" s="32">
        <v>26</v>
      </c>
      <c r="J37" s="16">
        <f t="shared" si="7"/>
        <v>0.1482</v>
      </c>
      <c r="K37" s="22">
        <f t="shared" si="8"/>
        <v>1.0829999999999999E-2</v>
      </c>
      <c r="L37" s="138">
        <f>F37+J37</f>
        <v>0.28158</v>
      </c>
      <c r="M37" s="244"/>
    </row>
    <row r="38" spans="1:13" ht="15" hidden="1" customHeight="1">
      <c r="A38" s="177"/>
      <c r="B38" s="205"/>
      <c r="C38" s="10"/>
      <c r="D38" s="10">
        <f>C38*L6</f>
        <v>0</v>
      </c>
      <c r="E38" s="11"/>
      <c r="F38" s="11">
        <f>D38*E38</f>
        <v>0</v>
      </c>
      <c r="G38" s="35"/>
      <c r="H38" s="34">
        <f>G38*M6</f>
        <v>0</v>
      </c>
      <c r="I38" s="32"/>
      <c r="J38" s="16">
        <f>H38*I38</f>
        <v>0</v>
      </c>
      <c r="K38" s="22">
        <f>D38+H38</f>
        <v>0</v>
      </c>
      <c r="L38" s="138">
        <f>F38+J38</f>
        <v>0</v>
      </c>
      <c r="M38" s="244"/>
    </row>
    <row r="39" spans="1:13">
      <c r="A39" s="136" t="s">
        <v>50</v>
      </c>
      <c r="B39" s="137"/>
      <c r="C39" s="10">
        <v>8.9999999999999998E-4</v>
      </c>
      <c r="D39" s="10">
        <f>C39*L6</f>
        <v>8.9999999999999998E-4</v>
      </c>
      <c r="E39" s="11">
        <v>16</v>
      </c>
      <c r="F39" s="11">
        <f>D39*E39</f>
        <v>1.44E-2</v>
      </c>
      <c r="G39" s="35">
        <v>1E-3</v>
      </c>
      <c r="H39" s="34">
        <f>G39*M6</f>
        <v>1E-3</v>
      </c>
      <c r="I39" s="32">
        <v>16</v>
      </c>
      <c r="J39" s="16">
        <f>H39*I39</f>
        <v>1.6E-2</v>
      </c>
      <c r="K39" s="22">
        <f>D39+H39</f>
        <v>1.9E-3</v>
      </c>
      <c r="L39" s="138">
        <f>F39+J39</f>
        <v>3.04E-2</v>
      </c>
      <c r="M39" s="139"/>
    </row>
    <row r="40" spans="1:13">
      <c r="A40" s="136"/>
      <c r="B40" s="137"/>
      <c r="C40" s="10"/>
      <c r="D40" s="10"/>
      <c r="E40" s="11"/>
      <c r="F40" s="11"/>
      <c r="G40" s="35"/>
      <c r="H40" s="34"/>
      <c r="I40" s="32"/>
      <c r="J40" s="16"/>
      <c r="K40" s="22"/>
      <c r="L40" s="23"/>
      <c r="M40" s="36"/>
    </row>
    <row r="41" spans="1:13">
      <c r="A41" s="136" t="s">
        <v>57</v>
      </c>
      <c r="B41" s="137"/>
      <c r="C41" s="10">
        <v>0.215</v>
      </c>
      <c r="D41" s="10">
        <f>C41*L6</f>
        <v>0.215</v>
      </c>
      <c r="E41" s="11">
        <v>21</v>
      </c>
      <c r="F41" s="11">
        <f t="shared" ref="F41:F49" si="9">D41*E41</f>
        <v>4.5149999999999997</v>
      </c>
      <c r="G41" s="35">
        <v>0.25740000000000002</v>
      </c>
      <c r="H41" s="34">
        <f>G41*M6</f>
        <v>0.25740000000000002</v>
      </c>
      <c r="I41" s="32">
        <v>21</v>
      </c>
      <c r="J41" s="16">
        <f t="shared" si="7"/>
        <v>5.4054000000000002</v>
      </c>
      <c r="K41" s="22">
        <f t="shared" si="8"/>
        <v>0.47240000000000004</v>
      </c>
      <c r="L41" s="138">
        <f t="shared" ref="L41:L49" si="10">F41+J41</f>
        <v>9.9204000000000008</v>
      </c>
      <c r="M41" s="139"/>
    </row>
    <row r="42" spans="1:13">
      <c r="A42" s="136" t="s">
        <v>35</v>
      </c>
      <c r="B42" s="137"/>
      <c r="C42" s="10">
        <v>3.8E-3</v>
      </c>
      <c r="D42" s="10">
        <f>C42*L6</f>
        <v>3.8E-3</v>
      </c>
      <c r="E42" s="11">
        <v>46</v>
      </c>
      <c r="F42" s="11">
        <f t="shared" si="9"/>
        <v>0.17480000000000001</v>
      </c>
      <c r="G42" s="35">
        <v>4.7999999999999996E-3</v>
      </c>
      <c r="H42" s="34">
        <f>G42*M6</f>
        <v>4.7999999999999996E-3</v>
      </c>
      <c r="I42" s="32">
        <v>46</v>
      </c>
      <c r="J42" s="16">
        <f t="shared" si="7"/>
        <v>0.22079999999999997</v>
      </c>
      <c r="K42" s="22">
        <f t="shared" si="8"/>
        <v>8.6E-3</v>
      </c>
      <c r="L42" s="138">
        <f t="shared" si="10"/>
        <v>0.39559999999999995</v>
      </c>
      <c r="M42" s="139"/>
    </row>
    <row r="43" spans="1:13">
      <c r="A43" s="136" t="s">
        <v>36</v>
      </c>
      <c r="B43" s="137"/>
      <c r="C43" s="10">
        <v>7.0000000000000001E-3</v>
      </c>
      <c r="D43" s="10">
        <f>C43*L6</f>
        <v>7.0000000000000001E-3</v>
      </c>
      <c r="E43" s="11">
        <v>26</v>
      </c>
      <c r="F43" s="11">
        <f t="shared" si="9"/>
        <v>0.182</v>
      </c>
      <c r="G43" s="35">
        <v>8.9999999999999993E-3</v>
      </c>
      <c r="H43" s="34">
        <f>G43*M6</f>
        <v>8.9999999999999993E-3</v>
      </c>
      <c r="I43" s="32">
        <v>26</v>
      </c>
      <c r="J43" s="16">
        <f t="shared" si="7"/>
        <v>0.23399999999999999</v>
      </c>
      <c r="K43" s="22">
        <f t="shared" si="8"/>
        <v>1.6E-2</v>
      </c>
      <c r="L43" s="138">
        <f t="shared" si="10"/>
        <v>0.41599999999999998</v>
      </c>
      <c r="M43" s="139"/>
    </row>
    <row r="44" spans="1:13">
      <c r="A44" s="136" t="s">
        <v>41</v>
      </c>
      <c r="B44" s="137"/>
      <c r="C44" s="10">
        <v>2E-3</v>
      </c>
      <c r="D44" s="10">
        <f>C44*L6</f>
        <v>2E-3</v>
      </c>
      <c r="E44" s="11">
        <v>42</v>
      </c>
      <c r="F44" s="11">
        <f t="shared" si="9"/>
        <v>8.4000000000000005E-2</v>
      </c>
      <c r="G44" s="35">
        <v>2E-3</v>
      </c>
      <c r="H44" s="34">
        <f>G44*M6</f>
        <v>2E-3</v>
      </c>
      <c r="I44" s="32">
        <v>42</v>
      </c>
      <c r="J44" s="16">
        <f t="shared" si="7"/>
        <v>8.4000000000000005E-2</v>
      </c>
      <c r="K44" s="22">
        <f t="shared" si="8"/>
        <v>4.0000000000000001E-3</v>
      </c>
      <c r="L44" s="138">
        <f t="shared" si="10"/>
        <v>0.16800000000000001</v>
      </c>
      <c r="M44" s="139"/>
    </row>
    <row r="45" spans="1:13" s="130" customFormat="1">
      <c r="A45" s="136" t="s">
        <v>30</v>
      </c>
      <c r="B45" s="137"/>
      <c r="C45" s="10">
        <v>4.4999999999999997E-3</v>
      </c>
      <c r="D45" s="10">
        <f>C45*L6</f>
        <v>4.4999999999999997E-3</v>
      </c>
      <c r="E45" s="11">
        <v>88</v>
      </c>
      <c r="F45" s="11">
        <f t="shared" si="9"/>
        <v>0.39599999999999996</v>
      </c>
      <c r="G45" s="35">
        <v>5.4000000000000003E-3</v>
      </c>
      <c r="H45" s="34">
        <f>G45*M6</f>
        <v>5.4000000000000003E-3</v>
      </c>
      <c r="I45" s="32">
        <v>88</v>
      </c>
      <c r="J45" s="16">
        <f t="shared" si="7"/>
        <v>0.47520000000000001</v>
      </c>
      <c r="K45" s="22">
        <f t="shared" si="8"/>
        <v>9.8999999999999991E-3</v>
      </c>
      <c r="L45" s="138">
        <f t="shared" ref="L45" si="11">F45+J45</f>
        <v>0.87119999999999997</v>
      </c>
      <c r="M45" s="139"/>
    </row>
    <row r="46" spans="1:13">
      <c r="A46" s="136" t="s">
        <v>54</v>
      </c>
      <c r="B46" s="137"/>
      <c r="C46" s="10">
        <v>4.0000000000000001E-3</v>
      </c>
      <c r="D46" s="10">
        <f>C46*L6</f>
        <v>4.0000000000000001E-3</v>
      </c>
      <c r="E46" s="11">
        <v>242</v>
      </c>
      <c r="F46" s="11">
        <f t="shared" si="9"/>
        <v>0.96799999999999997</v>
      </c>
      <c r="G46" s="35">
        <v>4.4999999999999997E-3</v>
      </c>
      <c r="H46" s="34">
        <f>G46*M6</f>
        <v>4.4999999999999997E-3</v>
      </c>
      <c r="I46" s="32">
        <v>242</v>
      </c>
      <c r="J46" s="16">
        <f>H46*I46</f>
        <v>1.089</v>
      </c>
      <c r="K46" s="22">
        <f>D46+H46</f>
        <v>8.5000000000000006E-3</v>
      </c>
      <c r="L46" s="138">
        <f t="shared" si="10"/>
        <v>2.0569999999999999</v>
      </c>
      <c r="M46" s="139"/>
    </row>
    <row r="47" spans="1:13" s="130" customFormat="1">
      <c r="A47" s="136" t="s">
        <v>70</v>
      </c>
      <c r="B47" s="137"/>
      <c r="C47" s="10">
        <v>1E-4</v>
      </c>
      <c r="D47" s="10">
        <f>C47*L6</f>
        <v>1E-4</v>
      </c>
      <c r="E47" s="11">
        <v>936</v>
      </c>
      <c r="F47" s="11">
        <f t="shared" si="9"/>
        <v>9.3600000000000003E-2</v>
      </c>
      <c r="G47" s="35">
        <v>1.8000000000000001E-4</v>
      </c>
      <c r="H47" s="34">
        <f>G47*M6</f>
        <v>1.8000000000000001E-4</v>
      </c>
      <c r="I47" s="32">
        <v>936</v>
      </c>
      <c r="J47" s="16">
        <f>H47*I47</f>
        <v>0.16848000000000002</v>
      </c>
      <c r="K47" s="22">
        <f t="shared" ref="K47:K48" si="12">D47+H47</f>
        <v>2.8000000000000003E-4</v>
      </c>
      <c r="L47" s="138">
        <f t="shared" ref="L47:L48" si="13">F47+J47</f>
        <v>0.26208000000000004</v>
      </c>
      <c r="M47" s="139"/>
    </row>
    <row r="48" spans="1:13" s="130" customFormat="1">
      <c r="A48" s="136" t="s">
        <v>40</v>
      </c>
      <c r="B48" s="137"/>
      <c r="C48" s="10">
        <v>5.0000000000000001E-3</v>
      </c>
      <c r="D48" s="10">
        <f>C48*L6</f>
        <v>5.0000000000000001E-3</v>
      </c>
      <c r="E48" s="11">
        <v>127</v>
      </c>
      <c r="F48" s="11">
        <f t="shared" si="9"/>
        <v>0.63500000000000001</v>
      </c>
      <c r="G48" s="35">
        <v>6.3E-3</v>
      </c>
      <c r="H48" s="34">
        <f>G48*M6</f>
        <v>6.3E-3</v>
      </c>
      <c r="I48" s="32">
        <v>127</v>
      </c>
      <c r="J48" s="16">
        <f>H48*I48</f>
        <v>0.80010000000000003</v>
      </c>
      <c r="K48" s="22">
        <f t="shared" si="12"/>
        <v>1.1300000000000001E-2</v>
      </c>
      <c r="L48" s="138">
        <f t="shared" si="13"/>
        <v>1.4351</v>
      </c>
      <c r="M48" s="139"/>
    </row>
    <row r="49" spans="1:13">
      <c r="A49" s="136" t="s">
        <v>50</v>
      </c>
      <c r="B49" s="137"/>
      <c r="C49" s="10">
        <v>1E-3</v>
      </c>
      <c r="D49" s="10">
        <f>C49*L6</f>
        <v>1E-3</v>
      </c>
      <c r="E49" s="11">
        <v>16</v>
      </c>
      <c r="F49" s="11">
        <f t="shared" si="9"/>
        <v>1.6E-2</v>
      </c>
      <c r="G49" s="35">
        <v>1E-3</v>
      </c>
      <c r="H49" s="34">
        <f>G49*M6</f>
        <v>1E-3</v>
      </c>
      <c r="I49" s="32">
        <v>16</v>
      </c>
      <c r="J49" s="16">
        <f>H49*I49</f>
        <v>1.6E-2</v>
      </c>
      <c r="K49" s="22">
        <f>D49+H49</f>
        <v>2E-3</v>
      </c>
      <c r="L49" s="138">
        <f t="shared" si="10"/>
        <v>3.2000000000000001E-2</v>
      </c>
      <c r="M49" s="139"/>
    </row>
    <row r="50" spans="1:13">
      <c r="A50" s="136"/>
      <c r="B50" s="137"/>
      <c r="C50" s="10"/>
      <c r="D50" s="10"/>
      <c r="E50" s="11"/>
      <c r="F50" s="11"/>
      <c r="G50" s="35"/>
      <c r="H50" s="34"/>
      <c r="I50" s="32"/>
      <c r="J50" s="16"/>
      <c r="K50" s="22"/>
      <c r="L50" s="23"/>
      <c r="M50" s="36"/>
    </row>
    <row r="51" spans="1:13">
      <c r="A51" s="136" t="s">
        <v>69</v>
      </c>
      <c r="B51" s="137"/>
      <c r="C51" s="10">
        <v>0.04</v>
      </c>
      <c r="D51" s="10">
        <f>C51*L6</f>
        <v>0.04</v>
      </c>
      <c r="E51" s="11">
        <v>71</v>
      </c>
      <c r="F51" s="11">
        <f>D51*E51</f>
        <v>2.84</v>
      </c>
      <c r="G51" s="24">
        <v>0.06</v>
      </c>
      <c r="H51" s="34">
        <f>G51*M6</f>
        <v>0.06</v>
      </c>
      <c r="I51" s="32">
        <v>71</v>
      </c>
      <c r="J51" s="16">
        <f t="shared" si="7"/>
        <v>4.26</v>
      </c>
      <c r="K51" s="22">
        <f t="shared" si="8"/>
        <v>0.1</v>
      </c>
      <c r="L51" s="138">
        <f>F51+J51</f>
        <v>7.1</v>
      </c>
      <c r="M51" s="139"/>
    </row>
    <row r="52" spans="1:13">
      <c r="A52" s="136"/>
      <c r="B52" s="137"/>
      <c r="C52" s="10"/>
      <c r="D52" s="10"/>
      <c r="E52" s="11"/>
      <c r="F52" s="11"/>
      <c r="G52" s="24"/>
      <c r="H52" s="34"/>
      <c r="I52" s="32"/>
      <c r="J52" s="16"/>
      <c r="K52" s="22"/>
      <c r="L52" s="23"/>
      <c r="M52" s="36"/>
    </row>
    <row r="53" spans="1:13">
      <c r="A53" s="136" t="s">
        <v>88</v>
      </c>
      <c r="B53" s="137"/>
      <c r="C53" s="10">
        <v>0.03</v>
      </c>
      <c r="D53" s="10">
        <f>C53*L6</f>
        <v>0.03</v>
      </c>
      <c r="E53" s="11">
        <v>66</v>
      </c>
      <c r="F53" s="11">
        <f>D53*E53</f>
        <v>1.98</v>
      </c>
      <c r="G53" s="24">
        <v>0.03</v>
      </c>
      <c r="H53" s="15">
        <f>G53*M6</f>
        <v>0.03</v>
      </c>
      <c r="I53" s="31">
        <v>66</v>
      </c>
      <c r="J53" s="16">
        <f t="shared" si="7"/>
        <v>1.98</v>
      </c>
      <c r="K53" s="22">
        <f t="shared" si="8"/>
        <v>0.06</v>
      </c>
      <c r="L53" s="138">
        <f>F53+J53</f>
        <v>3.96</v>
      </c>
      <c r="M53" s="139"/>
    </row>
    <row r="54" spans="1:13" s="130" customFormat="1">
      <c r="A54" s="136"/>
      <c r="B54" s="137"/>
      <c r="C54" s="10"/>
      <c r="D54" s="10"/>
      <c r="E54" s="11"/>
      <c r="F54" s="11"/>
      <c r="G54" s="24"/>
      <c r="H54" s="15"/>
      <c r="I54" s="31"/>
      <c r="J54" s="16"/>
      <c r="K54" s="22"/>
      <c r="L54" s="131"/>
      <c r="M54" s="132"/>
    </row>
    <row r="55" spans="1:13">
      <c r="A55" s="136" t="s">
        <v>62</v>
      </c>
      <c r="B55" s="137"/>
      <c r="C55" s="10">
        <v>0.04</v>
      </c>
      <c r="D55" s="10">
        <f>C55*L6</f>
        <v>0.04</v>
      </c>
      <c r="E55" s="11">
        <v>130</v>
      </c>
      <c r="F55" s="11">
        <f>D55*E55</f>
        <v>5.2</v>
      </c>
      <c r="G55" s="15">
        <v>0.04</v>
      </c>
      <c r="H55" s="15">
        <f>G55*M6</f>
        <v>0.04</v>
      </c>
      <c r="I55" s="31">
        <v>130</v>
      </c>
      <c r="J55" s="16">
        <f>H55*I55</f>
        <v>5.2</v>
      </c>
      <c r="K55" s="22">
        <f t="shared" si="8"/>
        <v>0.08</v>
      </c>
      <c r="L55" s="138">
        <f>F55+J55</f>
        <v>10.4</v>
      </c>
      <c r="M55" s="139"/>
    </row>
    <row r="56" spans="1:13">
      <c r="A56" s="243" t="s">
        <v>30</v>
      </c>
      <c r="B56" s="196"/>
      <c r="C56" s="73">
        <v>2.1999999999999999E-2</v>
      </c>
      <c r="D56" s="28">
        <f>C56*L6</f>
        <v>2.1999999999999999E-2</v>
      </c>
      <c r="E56" s="74">
        <v>88</v>
      </c>
      <c r="F56" s="29">
        <f>D56*E56</f>
        <v>1.9359999999999999</v>
      </c>
      <c r="G56" s="15">
        <v>2.1999999999999999E-2</v>
      </c>
      <c r="H56" s="15">
        <f>G56*M6</f>
        <v>2.1999999999999999E-2</v>
      </c>
      <c r="I56" s="31">
        <v>88</v>
      </c>
      <c r="J56" s="16">
        <f>H56*I56</f>
        <v>1.9359999999999999</v>
      </c>
      <c r="K56" s="22">
        <f t="shared" si="8"/>
        <v>4.3999999999999997E-2</v>
      </c>
      <c r="L56" s="138">
        <f>F56+J56</f>
        <v>3.8719999999999999</v>
      </c>
      <c r="M56" s="139"/>
    </row>
    <row r="57" spans="1:13">
      <c r="A57" s="136" t="s">
        <v>70</v>
      </c>
      <c r="B57" s="137"/>
      <c r="C57" s="10">
        <v>1.8000000000000001E-4</v>
      </c>
      <c r="D57" s="10">
        <f>C57*L6</f>
        <v>1.8000000000000001E-4</v>
      </c>
      <c r="E57" s="11">
        <v>936</v>
      </c>
      <c r="F57" s="29">
        <f>D57*E57</f>
        <v>0.16848000000000002</v>
      </c>
      <c r="G57" s="15">
        <v>1.8000000000000001E-4</v>
      </c>
      <c r="H57" s="15">
        <f>G57*M6</f>
        <v>1.8000000000000001E-4</v>
      </c>
      <c r="I57" s="31">
        <v>936</v>
      </c>
      <c r="J57" s="16">
        <f t="shared" si="7"/>
        <v>0.16848000000000002</v>
      </c>
      <c r="K57" s="22">
        <f t="shared" si="8"/>
        <v>3.6000000000000002E-4</v>
      </c>
      <c r="L57" s="138">
        <f>F57+J57</f>
        <v>0.33696000000000004</v>
      </c>
      <c r="M57" s="139"/>
    </row>
    <row r="58" spans="1:13">
      <c r="A58" s="153" t="s">
        <v>3</v>
      </c>
      <c r="B58" s="154"/>
      <c r="C58" s="12"/>
      <c r="D58" s="13"/>
      <c r="E58" s="13"/>
      <c r="F58" s="13">
        <f>SUM(F20:F57)</f>
        <v>77.327660000000023</v>
      </c>
      <c r="G58" s="18"/>
      <c r="H58" s="18"/>
      <c r="I58" s="19"/>
      <c r="J58" s="20">
        <f>SUM(J20:J57)</f>
        <v>94.792660000000026</v>
      </c>
      <c r="K58" s="22">
        <f t="shared" si="8"/>
        <v>0</v>
      </c>
      <c r="L58" s="160">
        <f>SUM(L20:L57)</f>
        <v>172.12031999999996</v>
      </c>
      <c r="M58" s="161"/>
    </row>
    <row r="59" spans="1:13">
      <c r="A59" s="163"/>
      <c r="B59" s="164"/>
      <c r="C59" s="12"/>
      <c r="D59" s="13"/>
      <c r="E59" s="13"/>
      <c r="F59" s="13"/>
      <c r="G59" s="18"/>
      <c r="H59" s="18"/>
      <c r="I59" s="19"/>
      <c r="J59" s="20"/>
      <c r="K59" s="22"/>
      <c r="L59" s="160"/>
      <c r="M59" s="167"/>
    </row>
    <row r="60" spans="1:13">
      <c r="A60" s="4"/>
      <c r="B60" s="4"/>
      <c r="C60" s="4"/>
      <c r="D60" s="4"/>
      <c r="E60" s="4"/>
      <c r="F60" s="4"/>
      <c r="G60" s="2"/>
      <c r="H60" s="2"/>
      <c r="I60" s="2"/>
      <c r="J60" s="2"/>
      <c r="K60" s="2"/>
      <c r="L60" s="2"/>
      <c r="M60" s="2"/>
    </row>
    <row r="61" spans="1:13">
      <c r="A61" s="4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B63" s="155"/>
      <c r="C63" s="155"/>
      <c r="D63" s="155"/>
      <c r="E63" s="155"/>
      <c r="F63" s="155"/>
      <c r="G63" s="155"/>
      <c r="H63" s="155"/>
      <c r="J63" s="8"/>
      <c r="K63" s="8"/>
      <c r="L63" s="8"/>
      <c r="M63" s="8"/>
    </row>
    <row r="64" spans="1:13">
      <c r="B64" s="172"/>
      <c r="C64" s="172"/>
      <c r="D64" s="172"/>
      <c r="E64" s="172"/>
      <c r="F64" s="172"/>
      <c r="G64" s="172"/>
      <c r="H64" s="172"/>
      <c r="J64" s="8"/>
      <c r="K64" s="8"/>
      <c r="L64" s="8"/>
      <c r="M64" s="8"/>
    </row>
    <row r="65" spans="1:13">
      <c r="G65" s="166"/>
      <c r="H65" s="166"/>
      <c r="I65" s="166"/>
      <c r="J65" s="8"/>
      <c r="K65" s="8"/>
      <c r="L65" s="8"/>
      <c r="M65" s="8"/>
    </row>
    <row r="66" spans="1:13">
      <c r="G66" s="165"/>
      <c r="H66" s="165"/>
      <c r="I66" s="165"/>
      <c r="L66" s="7"/>
      <c r="M66" s="7"/>
    </row>
    <row r="67" spans="1:13" s="2" customFormat="1">
      <c r="G67" s="41"/>
      <c r="H67" s="41"/>
      <c r="I67" s="41"/>
      <c r="L67" s="7"/>
      <c r="M67" s="7"/>
    </row>
    <row r="68" spans="1:13" s="2" customFormat="1"/>
    <row r="69" spans="1:13" s="2" customFormat="1">
      <c r="A69" s="157"/>
      <c r="B69" s="157"/>
      <c r="C69" s="157"/>
      <c r="D69" s="157"/>
      <c r="E69" s="156"/>
      <c r="F69" s="156"/>
      <c r="G69" s="156"/>
      <c r="H69" s="42"/>
      <c r="I69" s="162"/>
      <c r="J69" s="162"/>
      <c r="K69" s="162"/>
      <c r="L69" s="162"/>
      <c r="M69" s="162"/>
    </row>
    <row r="70" spans="1:13" s="2" customFormat="1">
      <c r="A70" s="157"/>
      <c r="B70" s="157"/>
      <c r="C70" s="157"/>
      <c r="D70" s="157"/>
      <c r="E70" s="43"/>
      <c r="F70" s="43"/>
      <c r="G70" s="43"/>
      <c r="H70" s="43"/>
      <c r="I70" s="43"/>
      <c r="J70" s="43"/>
      <c r="K70" s="43"/>
      <c r="L70" s="43"/>
      <c r="M70" s="43"/>
    </row>
    <row r="71" spans="1:13" s="2" customFormat="1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>
      <c r="A73" s="44"/>
      <c r="B73" s="45"/>
      <c r="C73" s="44"/>
      <c r="E73" s="46"/>
      <c r="F73" s="46"/>
      <c r="G73" s="46"/>
      <c r="H73" s="46"/>
      <c r="I73" s="46"/>
      <c r="J73" s="46"/>
      <c r="K73" s="46"/>
      <c r="L73" s="46"/>
      <c r="M73" s="46"/>
    </row>
    <row r="74" spans="1:13" s="2" customFormat="1">
      <c r="A74" s="44"/>
      <c r="B74" s="45"/>
      <c r="C74" s="44"/>
      <c r="E74" s="46"/>
      <c r="F74" s="46"/>
      <c r="G74" s="46"/>
      <c r="H74" s="46"/>
      <c r="I74" s="46"/>
      <c r="J74" s="46"/>
      <c r="K74" s="46"/>
      <c r="L74" s="46"/>
      <c r="M74" s="46"/>
    </row>
    <row r="75" spans="1:13" s="2" customFormat="1">
      <c r="A75" s="44"/>
      <c r="B75" s="45"/>
      <c r="C75" s="44"/>
      <c r="E75" s="46"/>
      <c r="F75" s="46"/>
      <c r="G75" s="46"/>
      <c r="H75" s="46"/>
      <c r="I75" s="46"/>
      <c r="J75" s="46"/>
      <c r="K75" s="46"/>
      <c r="L75" s="46"/>
      <c r="M75" s="46"/>
    </row>
    <row r="76" spans="1:13" s="2" customFormat="1">
      <c r="A76" s="3"/>
      <c r="B76" s="3"/>
      <c r="C76" s="3"/>
      <c r="D76" s="3"/>
      <c r="E76" s="43"/>
      <c r="F76" s="43"/>
      <c r="G76" s="43"/>
      <c r="H76" s="43"/>
      <c r="I76" s="43"/>
      <c r="J76" s="43"/>
      <c r="K76" s="43"/>
      <c r="L76" s="43"/>
      <c r="M76" s="43"/>
    </row>
    <row r="77" spans="1:13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2" customFormat="1">
      <c r="A78" s="158"/>
      <c r="B78" s="159"/>
      <c r="C78" s="47"/>
      <c r="D78" s="47"/>
      <c r="E78" s="47"/>
      <c r="F78" s="47"/>
      <c r="G78" s="48"/>
      <c r="H78" s="48"/>
      <c r="I78" s="48"/>
      <c r="J78" s="48"/>
      <c r="K78" s="47"/>
      <c r="L78" s="158"/>
      <c r="M78" s="158"/>
    </row>
    <row r="79" spans="1:13" s="2" customFormat="1">
      <c r="A79" s="141"/>
      <c r="B79" s="141"/>
      <c r="C79" s="49"/>
      <c r="D79" s="49"/>
      <c r="E79" s="50"/>
      <c r="F79" s="50"/>
      <c r="G79" s="51"/>
      <c r="H79" s="52"/>
      <c r="I79" s="50"/>
      <c r="J79" s="53"/>
      <c r="K79" s="54"/>
      <c r="L79" s="144"/>
      <c r="M79" s="145"/>
    </row>
    <row r="80" spans="1:13" s="2" customFormat="1">
      <c r="A80" s="141"/>
      <c r="B80" s="141"/>
      <c r="C80" s="49"/>
      <c r="D80" s="49"/>
      <c r="E80" s="50"/>
      <c r="F80" s="50"/>
      <c r="G80" s="51"/>
      <c r="H80" s="52"/>
      <c r="I80" s="50"/>
      <c r="J80" s="53"/>
      <c r="K80" s="54"/>
      <c r="L80" s="144"/>
      <c r="M80" s="145"/>
    </row>
    <row r="81" spans="1:13" s="2" customFormat="1">
      <c r="A81" s="141"/>
      <c r="B81" s="141"/>
      <c r="C81" s="49"/>
      <c r="D81" s="49"/>
      <c r="E81" s="50"/>
      <c r="F81" s="50"/>
      <c r="G81" s="51"/>
      <c r="H81" s="52"/>
      <c r="I81" s="50"/>
      <c r="J81" s="53"/>
      <c r="K81" s="54"/>
      <c r="L81" s="144"/>
      <c r="M81" s="145"/>
    </row>
    <row r="82" spans="1:13" s="2" customFormat="1">
      <c r="A82" s="141"/>
      <c r="B82" s="141"/>
      <c r="C82" s="49"/>
      <c r="D82" s="49"/>
      <c r="E82" s="50"/>
      <c r="F82" s="50"/>
      <c r="G82" s="51"/>
      <c r="H82" s="52"/>
      <c r="I82" s="50"/>
      <c r="J82" s="53"/>
      <c r="K82" s="54"/>
      <c r="L82" s="144"/>
      <c r="M82" s="145"/>
    </row>
    <row r="83" spans="1:13" s="2" customFormat="1">
      <c r="A83" s="141"/>
      <c r="B83" s="141"/>
      <c r="C83" s="49"/>
      <c r="D83" s="49"/>
      <c r="E83" s="50"/>
      <c r="F83" s="50"/>
      <c r="G83" s="51"/>
      <c r="H83" s="52"/>
      <c r="I83" s="50"/>
      <c r="J83" s="53"/>
      <c r="K83" s="54"/>
      <c r="L83" s="144"/>
      <c r="M83" s="145"/>
    </row>
    <row r="84" spans="1:13" s="2" customFormat="1">
      <c r="A84" s="141"/>
      <c r="B84" s="142"/>
      <c r="C84" s="49"/>
      <c r="D84" s="49"/>
      <c r="E84" s="50"/>
      <c r="F84" s="50"/>
      <c r="G84" s="55"/>
      <c r="H84" s="52"/>
      <c r="I84" s="50"/>
      <c r="J84" s="53"/>
      <c r="K84" s="54"/>
      <c r="L84" s="144"/>
      <c r="M84" s="145"/>
    </row>
    <row r="85" spans="1:13" s="2" customFormat="1">
      <c r="A85" s="141"/>
      <c r="B85" s="142"/>
      <c r="C85" s="49"/>
      <c r="D85" s="49"/>
      <c r="E85" s="50"/>
      <c r="F85" s="50"/>
      <c r="G85" s="55"/>
      <c r="H85" s="52"/>
      <c r="I85" s="56"/>
      <c r="J85" s="53"/>
      <c r="K85" s="54"/>
      <c r="L85" s="144"/>
      <c r="M85" s="145"/>
    </row>
    <row r="86" spans="1:13" s="2" customFormat="1">
      <c r="A86" s="141"/>
      <c r="B86" s="142"/>
      <c r="C86" s="49"/>
      <c r="D86" s="49"/>
      <c r="E86" s="50"/>
      <c r="F86" s="50"/>
      <c r="G86" s="55"/>
      <c r="H86" s="52"/>
      <c r="I86" s="56"/>
      <c r="J86" s="53"/>
      <c r="K86" s="54"/>
      <c r="L86" s="144"/>
      <c r="M86" s="145"/>
    </row>
    <row r="87" spans="1:13" s="2" customFormat="1">
      <c r="A87" s="150"/>
      <c r="B87" s="142"/>
      <c r="C87" s="57"/>
      <c r="D87" s="57"/>
      <c r="E87" s="58"/>
      <c r="F87" s="58"/>
      <c r="G87" s="55"/>
      <c r="H87" s="52"/>
      <c r="I87" s="56"/>
      <c r="J87" s="53"/>
      <c r="K87" s="59"/>
      <c r="L87" s="148"/>
      <c r="M87" s="149"/>
    </row>
    <row r="88" spans="1:13" s="2" customFormat="1">
      <c r="A88" s="141"/>
      <c r="B88" s="142"/>
      <c r="C88" s="49"/>
      <c r="D88" s="49"/>
      <c r="E88" s="50"/>
      <c r="F88" s="50"/>
      <c r="G88" s="55"/>
      <c r="H88" s="52"/>
      <c r="I88" s="56"/>
      <c r="J88" s="53"/>
      <c r="K88" s="54"/>
      <c r="L88" s="144"/>
      <c r="M88" s="145"/>
    </row>
    <row r="89" spans="1:13" s="2" customFormat="1">
      <c r="A89" s="141"/>
      <c r="B89" s="141"/>
      <c r="C89" s="49"/>
      <c r="D89" s="49"/>
      <c r="E89" s="50"/>
      <c r="F89" s="50"/>
      <c r="G89" s="55"/>
      <c r="H89" s="52"/>
      <c r="I89" s="56"/>
      <c r="J89" s="53"/>
      <c r="K89" s="54"/>
      <c r="L89" s="60"/>
      <c r="M89" s="61"/>
    </row>
    <row r="90" spans="1:13" s="2" customFormat="1">
      <c r="A90" s="143"/>
      <c r="B90" s="143"/>
      <c r="C90" s="62"/>
      <c r="D90" s="63"/>
      <c r="E90" s="63"/>
      <c r="F90" s="63"/>
      <c r="G90" s="64"/>
      <c r="H90" s="64"/>
      <c r="I90" s="65"/>
      <c r="J90" s="66"/>
      <c r="K90" s="54"/>
      <c r="L90" s="146"/>
      <c r="M90" s="147"/>
    </row>
    <row r="91" spans="1:13" s="2" customFormat="1">
      <c r="A91" s="4"/>
      <c r="B91" s="4"/>
      <c r="C91" s="4"/>
      <c r="D91" s="4"/>
      <c r="E91" s="4"/>
      <c r="F91" s="4"/>
    </row>
  </sheetData>
  <mergeCells count="131">
    <mergeCell ref="A17:B17"/>
    <mergeCell ref="A24:B24"/>
    <mergeCell ref="B1:H1"/>
    <mergeCell ref="B2:H2"/>
    <mergeCell ref="G3:I3"/>
    <mergeCell ref="G4:I4"/>
    <mergeCell ref="A35:B35"/>
    <mergeCell ref="L22:M22"/>
    <mergeCell ref="A20:B20"/>
    <mergeCell ref="I7:K7"/>
    <mergeCell ref="D7:D8"/>
    <mergeCell ref="E7:G7"/>
    <mergeCell ref="L7:M7"/>
    <mergeCell ref="A22:B22"/>
    <mergeCell ref="A10:B10"/>
    <mergeCell ref="A11:B11"/>
    <mergeCell ref="C7:C8"/>
    <mergeCell ref="A9:B9"/>
    <mergeCell ref="L21:M21"/>
    <mergeCell ref="L20:M20"/>
    <mergeCell ref="L19:M19"/>
    <mergeCell ref="A21:B21"/>
    <mergeCell ref="A12:B12"/>
    <mergeCell ref="A7:B8"/>
    <mergeCell ref="A13:B13"/>
    <mergeCell ref="L33:M33"/>
    <mergeCell ref="A14:B14"/>
    <mergeCell ref="A15:B15"/>
    <mergeCell ref="A16:B16"/>
    <mergeCell ref="A19:B19"/>
    <mergeCell ref="A34:B34"/>
    <mergeCell ref="L34:M34"/>
    <mergeCell ref="A33:B33"/>
    <mergeCell ref="L23:M23"/>
    <mergeCell ref="L26:M26"/>
    <mergeCell ref="L27:M27"/>
    <mergeCell ref="L24:M24"/>
    <mergeCell ref="L29:M29"/>
    <mergeCell ref="A23:B23"/>
    <mergeCell ref="A32:B32"/>
    <mergeCell ref="L32:M32"/>
    <mergeCell ref="L30:M30"/>
    <mergeCell ref="L31:M31"/>
    <mergeCell ref="L25:M25"/>
    <mergeCell ref="A26:B26"/>
    <mergeCell ref="A27:B27"/>
    <mergeCell ref="A30:B30"/>
    <mergeCell ref="A31:B31"/>
    <mergeCell ref="A28:B28"/>
    <mergeCell ref="A29:B29"/>
    <mergeCell ref="A25:B25"/>
    <mergeCell ref="L42:M42"/>
    <mergeCell ref="A41:B41"/>
    <mergeCell ref="L37:M37"/>
    <mergeCell ref="L41:M41"/>
    <mergeCell ref="A36:B36"/>
    <mergeCell ref="A39:B39"/>
    <mergeCell ref="A42:B42"/>
    <mergeCell ref="A38:B38"/>
    <mergeCell ref="L38:M38"/>
    <mergeCell ref="L39:M39"/>
    <mergeCell ref="L36:M36"/>
    <mergeCell ref="A40:B40"/>
    <mergeCell ref="A37:B37"/>
    <mergeCell ref="A69:A70"/>
    <mergeCell ref="A57:B57"/>
    <mergeCell ref="A59:B59"/>
    <mergeCell ref="A58:B58"/>
    <mergeCell ref="L53:M53"/>
    <mergeCell ref="A52:B52"/>
    <mergeCell ref="A53:B53"/>
    <mergeCell ref="A43:B43"/>
    <mergeCell ref="L44:M44"/>
    <mergeCell ref="L46:M46"/>
    <mergeCell ref="A46:B46"/>
    <mergeCell ref="A44:B44"/>
    <mergeCell ref="A45:B45"/>
    <mergeCell ref="A47:B47"/>
    <mergeCell ref="A48:B48"/>
    <mergeCell ref="L45:M45"/>
    <mergeCell ref="L47:M47"/>
    <mergeCell ref="L48:M48"/>
    <mergeCell ref="A54:B54"/>
    <mergeCell ref="L87:M87"/>
    <mergeCell ref="A88:B88"/>
    <mergeCell ref="L88:M88"/>
    <mergeCell ref="L86:M86"/>
    <mergeCell ref="L81:M81"/>
    <mergeCell ref="I69:K69"/>
    <mergeCell ref="L69:M69"/>
    <mergeCell ref="L43:M43"/>
    <mergeCell ref="B63:H63"/>
    <mergeCell ref="D69:D70"/>
    <mergeCell ref="B69:B70"/>
    <mergeCell ref="A55:B55"/>
    <mergeCell ref="E69:G69"/>
    <mergeCell ref="G66:I66"/>
    <mergeCell ref="G65:I65"/>
    <mergeCell ref="C69:C70"/>
    <mergeCell ref="L49:M49"/>
    <mergeCell ref="L51:M51"/>
    <mergeCell ref="A50:B50"/>
    <mergeCell ref="A49:B49"/>
    <mergeCell ref="A51:B51"/>
    <mergeCell ref="L55:M55"/>
    <mergeCell ref="A56:B56"/>
    <mergeCell ref="L57:M57"/>
    <mergeCell ref="A84:B84"/>
    <mergeCell ref="L84:M84"/>
    <mergeCell ref="A85:B85"/>
    <mergeCell ref="L85:M85"/>
    <mergeCell ref="L58:M58"/>
    <mergeCell ref="L59:M59"/>
    <mergeCell ref="B64:H64"/>
    <mergeCell ref="L56:M56"/>
    <mergeCell ref="A90:B90"/>
    <mergeCell ref="L90:M90"/>
    <mergeCell ref="A89:B89"/>
    <mergeCell ref="A86:B86"/>
    <mergeCell ref="A87:B87"/>
    <mergeCell ref="A81:B81"/>
    <mergeCell ref="L79:M79"/>
    <mergeCell ref="A78:B78"/>
    <mergeCell ref="L80:M80"/>
    <mergeCell ref="A79:B79"/>
    <mergeCell ref="A83:B83"/>
    <mergeCell ref="L83:M83"/>
    <mergeCell ref="L82:M82"/>
    <mergeCell ref="A82:B82"/>
    <mergeCell ref="A80:B80"/>
    <mergeCell ref="L78:M78"/>
  </mergeCells>
  <phoneticPr fontId="15" type="noConversion"/>
  <pageMargins left="0.7" right="0.7" top="0.75" bottom="0.75" header="0.3" footer="0.3"/>
  <pageSetup paperSize="9" scale="8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7"/>
  <sheetViews>
    <sheetView workbookViewId="0">
      <selection activeCell="I7" sqref="I7:K7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249" t="s">
        <v>2</v>
      </c>
      <c r="B7" s="25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51"/>
      <c r="B8" s="25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 hidden="1">
      <c r="A9" s="178"/>
      <c r="B9" s="167"/>
      <c r="C9" s="33"/>
      <c r="D9" s="76"/>
      <c r="E9" s="46"/>
      <c r="F9" s="46"/>
      <c r="G9" s="46"/>
      <c r="H9" s="46"/>
      <c r="I9" s="46"/>
      <c r="J9" s="46"/>
      <c r="K9" s="46"/>
      <c r="L9" s="46"/>
      <c r="M9" s="46"/>
    </row>
    <row r="10" spans="1:15">
      <c r="A10" s="178" t="s">
        <v>126</v>
      </c>
      <c r="B10" s="167"/>
      <c r="C10" s="33">
        <v>60</v>
      </c>
      <c r="D10" s="76">
        <v>100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5.75" customHeight="1">
      <c r="A11" s="178" t="s">
        <v>77</v>
      </c>
      <c r="B11" s="167"/>
      <c r="C11" s="33">
        <v>200</v>
      </c>
      <c r="D11" s="76">
        <v>250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s="81" customFormat="1" hidden="1">
      <c r="A12" s="247"/>
      <c r="B12" s="248"/>
      <c r="C12" s="87"/>
      <c r="D12" s="88"/>
      <c r="E12" s="46"/>
      <c r="F12" s="46"/>
      <c r="G12" s="46"/>
      <c r="H12" s="46"/>
      <c r="I12" s="46"/>
      <c r="J12" s="46"/>
      <c r="K12" s="46"/>
      <c r="L12" s="46"/>
      <c r="M12" s="46"/>
    </row>
    <row r="13" spans="1:15" s="81" customFormat="1" hidden="1">
      <c r="A13" s="247"/>
      <c r="B13" s="248"/>
      <c r="C13" s="107"/>
      <c r="D13" s="108"/>
      <c r="E13" s="46"/>
      <c r="F13" s="46"/>
      <c r="G13" s="46"/>
      <c r="H13" s="46"/>
      <c r="I13" s="46"/>
      <c r="J13" s="46"/>
      <c r="K13" s="46"/>
      <c r="L13" s="46"/>
      <c r="M13" s="46"/>
    </row>
    <row r="14" spans="1:15" s="81" customFormat="1">
      <c r="A14" s="247" t="s">
        <v>127</v>
      </c>
      <c r="B14" s="248"/>
      <c r="C14" s="134" t="s">
        <v>128</v>
      </c>
      <c r="D14" s="135" t="s">
        <v>129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 s="81" customFormat="1">
      <c r="A15" s="247" t="s">
        <v>25</v>
      </c>
      <c r="B15" s="248"/>
      <c r="C15" s="107">
        <v>150</v>
      </c>
      <c r="D15" s="108">
        <v>180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s="81" customFormat="1">
      <c r="A16" s="247" t="s">
        <v>91</v>
      </c>
      <c r="B16" s="248"/>
      <c r="C16" s="107">
        <v>200</v>
      </c>
      <c r="D16" s="108">
        <v>200</v>
      </c>
      <c r="E16" s="46"/>
      <c r="F16" s="46"/>
      <c r="G16" s="46"/>
      <c r="H16" s="46"/>
      <c r="I16" s="46"/>
      <c r="J16" s="46"/>
      <c r="K16" s="46"/>
      <c r="L16" s="46"/>
      <c r="M16" s="46"/>
    </row>
    <row r="17" spans="1:13">
      <c r="A17" s="178" t="s">
        <v>88</v>
      </c>
      <c r="B17" s="167"/>
      <c r="C17" s="33">
        <v>30</v>
      </c>
      <c r="D17" s="76">
        <v>30</v>
      </c>
      <c r="E17" s="46"/>
      <c r="F17" s="46"/>
      <c r="G17" s="46"/>
      <c r="H17" s="46"/>
      <c r="I17" s="46"/>
      <c r="J17" s="46"/>
      <c r="K17" s="46"/>
      <c r="L17" s="46"/>
      <c r="M17" s="46"/>
    </row>
    <row r="18" spans="1:13">
      <c r="A18" s="193" t="s">
        <v>69</v>
      </c>
      <c r="B18" s="194"/>
      <c r="C18" s="33">
        <v>40</v>
      </c>
      <c r="D18" s="123">
        <v>60</v>
      </c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15.75" customHeight="1">
      <c r="A19" s="178"/>
      <c r="B19" s="167"/>
      <c r="C19" s="33"/>
      <c r="D19" s="76"/>
      <c r="E19" s="46"/>
      <c r="F19" s="46"/>
      <c r="G19" s="46"/>
      <c r="H19" s="46"/>
      <c r="I19" s="46"/>
      <c r="J19" s="46"/>
      <c r="K19" s="46"/>
      <c r="L19" s="46"/>
      <c r="M19" s="46"/>
    </row>
    <row r="20" spans="1:13" ht="15.75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90">
      <c r="A21" s="189" t="s">
        <v>8</v>
      </c>
      <c r="B21" s="190"/>
      <c r="C21" s="9" t="s">
        <v>20</v>
      </c>
      <c r="D21" s="9" t="s">
        <v>16</v>
      </c>
      <c r="E21" s="9" t="s">
        <v>6</v>
      </c>
      <c r="F21" s="9" t="s">
        <v>4</v>
      </c>
      <c r="G21" s="14" t="s">
        <v>17</v>
      </c>
      <c r="H21" s="14" t="s">
        <v>18</v>
      </c>
      <c r="I21" s="14" t="s">
        <v>6</v>
      </c>
      <c r="J21" s="14" t="s">
        <v>4</v>
      </c>
      <c r="K21" s="21" t="s">
        <v>5</v>
      </c>
      <c r="L21" s="173" t="s">
        <v>7</v>
      </c>
      <c r="M21" s="174"/>
    </row>
    <row r="22" spans="1:13">
      <c r="A22" s="136" t="s">
        <v>57</v>
      </c>
      <c r="B22" s="137"/>
      <c r="C22" s="10">
        <v>1.2999999999999999E-2</v>
      </c>
      <c r="D22" s="10">
        <f>C22*L6</f>
        <v>1.2999999999999999E-2</v>
      </c>
      <c r="E22" s="11">
        <v>21</v>
      </c>
      <c r="F22" s="11">
        <f>D22*E22</f>
        <v>0.27299999999999996</v>
      </c>
      <c r="G22" s="35">
        <v>2.1000000000000001E-2</v>
      </c>
      <c r="H22" s="34">
        <f>G22*M6</f>
        <v>2.1000000000000001E-2</v>
      </c>
      <c r="I22" s="32">
        <v>21</v>
      </c>
      <c r="J22" s="16">
        <f>H22*I22</f>
        <v>0.441</v>
      </c>
      <c r="K22" s="22">
        <f>D22+H22</f>
        <v>3.4000000000000002E-2</v>
      </c>
      <c r="L22" s="138">
        <f>F22+J22</f>
        <v>0.71399999999999997</v>
      </c>
      <c r="M22" s="139"/>
    </row>
    <row r="23" spans="1:13">
      <c r="A23" s="136" t="s">
        <v>36</v>
      </c>
      <c r="B23" s="137"/>
      <c r="C23" s="10">
        <v>1.0999999999999999E-2</v>
      </c>
      <c r="D23" s="10">
        <f>C23*L6</f>
        <v>1.0999999999999999E-2</v>
      </c>
      <c r="E23" s="11">
        <v>26</v>
      </c>
      <c r="F23" s="11">
        <f t="shared" ref="F23:F29" si="0">D23*E23</f>
        <v>0.28599999999999998</v>
      </c>
      <c r="G23" s="35">
        <v>1.7999999999999999E-2</v>
      </c>
      <c r="H23" s="34">
        <f>G23*M6</f>
        <v>1.7999999999999999E-2</v>
      </c>
      <c r="I23" s="32">
        <v>26</v>
      </c>
      <c r="J23" s="16">
        <f t="shared" ref="J23:J29" si="1">H23*I23</f>
        <v>0.46799999999999997</v>
      </c>
      <c r="K23" s="22">
        <f t="shared" ref="K23:K29" si="2">D23+H23</f>
        <v>2.8999999999999998E-2</v>
      </c>
      <c r="L23" s="138">
        <f t="shared" ref="L23:L29" si="3">F23+J23</f>
        <v>0.754</v>
      </c>
      <c r="M23" s="139"/>
    </row>
    <row r="24" spans="1:13" hidden="1">
      <c r="A24" s="136"/>
      <c r="B24" s="137"/>
      <c r="C24" s="10"/>
      <c r="D24" s="10">
        <f>C24*L6</f>
        <v>0</v>
      </c>
      <c r="E24" s="11"/>
      <c r="F24" s="11">
        <f t="shared" si="0"/>
        <v>0</v>
      </c>
      <c r="G24" s="35"/>
      <c r="H24" s="34">
        <f>G24*M6</f>
        <v>0</v>
      </c>
      <c r="I24" s="32"/>
      <c r="J24" s="16">
        <f t="shared" si="1"/>
        <v>0</v>
      </c>
      <c r="K24" s="22">
        <f t="shared" si="2"/>
        <v>0</v>
      </c>
      <c r="L24" s="138">
        <f t="shared" si="3"/>
        <v>0</v>
      </c>
      <c r="M24" s="139"/>
    </row>
    <row r="25" spans="1:13" hidden="1">
      <c r="A25" s="253"/>
      <c r="B25" s="254"/>
      <c r="C25" s="10"/>
      <c r="D25" s="10"/>
      <c r="E25" s="11"/>
      <c r="F25" s="11"/>
      <c r="G25" s="35"/>
      <c r="H25" s="34"/>
      <c r="I25" s="32"/>
      <c r="J25" s="16"/>
      <c r="K25" s="22"/>
      <c r="L25" s="23"/>
      <c r="M25" s="36"/>
    </row>
    <row r="26" spans="1:13">
      <c r="A26" s="136" t="s">
        <v>27</v>
      </c>
      <c r="B26" s="137"/>
      <c r="C26" s="10">
        <v>1.7999999999999999E-2</v>
      </c>
      <c r="D26" s="10">
        <f>C26*L6</f>
        <v>1.7999999999999999E-2</v>
      </c>
      <c r="E26" s="11">
        <v>22</v>
      </c>
      <c r="F26" s="11">
        <f t="shared" si="0"/>
        <v>0.39599999999999996</v>
      </c>
      <c r="G26" s="35">
        <v>2.9000000000000001E-2</v>
      </c>
      <c r="H26" s="34">
        <f>G26*M6</f>
        <v>2.9000000000000001E-2</v>
      </c>
      <c r="I26" s="32">
        <v>22</v>
      </c>
      <c r="J26" s="16">
        <f t="shared" si="1"/>
        <v>0.63800000000000001</v>
      </c>
      <c r="K26" s="22">
        <f t="shared" si="2"/>
        <v>4.7E-2</v>
      </c>
      <c r="L26" s="138">
        <f t="shared" si="3"/>
        <v>1.034</v>
      </c>
      <c r="M26" s="139"/>
    </row>
    <row r="27" spans="1:13">
      <c r="A27" s="136" t="s">
        <v>78</v>
      </c>
      <c r="B27" s="137"/>
      <c r="C27" s="10">
        <v>1.2E-2</v>
      </c>
      <c r="D27" s="10">
        <f>C27*L6</f>
        <v>1.2E-2</v>
      </c>
      <c r="E27" s="11">
        <v>36</v>
      </c>
      <c r="F27" s="11">
        <f t="shared" si="0"/>
        <v>0.432</v>
      </c>
      <c r="G27" s="35">
        <v>0.02</v>
      </c>
      <c r="H27" s="34">
        <f>G27*M6</f>
        <v>0.02</v>
      </c>
      <c r="I27" s="32">
        <v>36</v>
      </c>
      <c r="J27" s="16">
        <f t="shared" si="1"/>
        <v>0.72</v>
      </c>
      <c r="K27" s="22">
        <f t="shared" si="2"/>
        <v>3.2000000000000001E-2</v>
      </c>
      <c r="L27" s="138">
        <f t="shared" si="3"/>
        <v>1.1519999999999999</v>
      </c>
      <c r="M27" s="139"/>
    </row>
    <row r="28" spans="1:13">
      <c r="A28" s="177" t="s">
        <v>35</v>
      </c>
      <c r="B28" s="205"/>
      <c r="C28" s="10">
        <v>7.6E-3</v>
      </c>
      <c r="D28" s="10">
        <f>C28*L6</f>
        <v>7.6E-3</v>
      </c>
      <c r="E28" s="11">
        <v>46</v>
      </c>
      <c r="F28" s="11">
        <f t="shared" si="0"/>
        <v>0.34960000000000002</v>
      </c>
      <c r="G28" s="35">
        <v>1.2999999999999999E-2</v>
      </c>
      <c r="H28" s="34">
        <f>G28*M6</f>
        <v>1.2999999999999999E-2</v>
      </c>
      <c r="I28" s="32">
        <v>46</v>
      </c>
      <c r="J28" s="16">
        <f t="shared" si="1"/>
        <v>0.59799999999999998</v>
      </c>
      <c r="K28" s="22">
        <f t="shared" si="2"/>
        <v>2.06E-2</v>
      </c>
      <c r="L28" s="138">
        <f t="shared" si="3"/>
        <v>0.9476</v>
      </c>
      <c r="M28" s="244"/>
    </row>
    <row r="29" spans="1:13">
      <c r="A29" s="136" t="s">
        <v>87</v>
      </c>
      <c r="B29" s="137"/>
      <c r="C29" s="10">
        <v>1.6E-2</v>
      </c>
      <c r="D29" s="10">
        <f>C29*L6</f>
        <v>1.6E-2</v>
      </c>
      <c r="E29" s="11">
        <v>170</v>
      </c>
      <c r="F29" s="11">
        <f t="shared" si="0"/>
        <v>2.72</v>
      </c>
      <c r="G29" s="35">
        <v>2.7E-2</v>
      </c>
      <c r="H29" s="34">
        <f>G29*M6</f>
        <v>2.7E-2</v>
      </c>
      <c r="I29" s="32">
        <v>170</v>
      </c>
      <c r="J29" s="16">
        <f t="shared" si="1"/>
        <v>4.59</v>
      </c>
      <c r="K29" s="22">
        <f t="shared" si="2"/>
        <v>4.2999999999999997E-2</v>
      </c>
      <c r="L29" s="138">
        <f t="shared" si="3"/>
        <v>7.3100000000000005</v>
      </c>
      <c r="M29" s="139"/>
    </row>
    <row r="30" spans="1:13">
      <c r="A30" s="136" t="s">
        <v>40</v>
      </c>
      <c r="B30" s="137"/>
      <c r="C30" s="10">
        <v>6.0000000000000001E-3</v>
      </c>
      <c r="D30" s="10">
        <f>C30*L6</f>
        <v>6.0000000000000001E-3</v>
      </c>
      <c r="E30" s="11">
        <v>127</v>
      </c>
      <c r="F30" s="11">
        <f>D30*E30</f>
        <v>0.76200000000000001</v>
      </c>
      <c r="G30" s="35">
        <v>0.01</v>
      </c>
      <c r="H30" s="34">
        <f>G30*M6</f>
        <v>0.01</v>
      </c>
      <c r="I30" s="32">
        <v>127</v>
      </c>
      <c r="J30" s="16">
        <f>H30*I30</f>
        <v>1.27</v>
      </c>
      <c r="K30" s="22">
        <f>D30+H30</f>
        <v>1.6E-2</v>
      </c>
      <c r="L30" s="138">
        <f>F30+J30</f>
        <v>2.032</v>
      </c>
      <c r="M30" s="139"/>
    </row>
    <row r="31" spans="1:13">
      <c r="A31" s="136" t="s">
        <v>50</v>
      </c>
      <c r="B31" s="137"/>
      <c r="C31" s="10">
        <v>5.9999999999999995E-4</v>
      </c>
      <c r="D31" s="10">
        <f>C31*L6</f>
        <v>5.9999999999999995E-4</v>
      </c>
      <c r="E31" s="11">
        <v>16</v>
      </c>
      <c r="F31" s="11">
        <f>D31*E31</f>
        <v>9.5999999999999992E-3</v>
      </c>
      <c r="G31" s="35">
        <v>1E-3</v>
      </c>
      <c r="H31" s="34">
        <f>G31*M6</f>
        <v>1E-3</v>
      </c>
      <c r="I31" s="32">
        <v>16</v>
      </c>
      <c r="J31" s="16">
        <f>H31*I31</f>
        <v>1.6E-2</v>
      </c>
      <c r="K31" s="22">
        <f>D31+H31</f>
        <v>1.5999999999999999E-3</v>
      </c>
      <c r="L31" s="138">
        <f>F31+J31</f>
        <v>2.5599999999999998E-2</v>
      </c>
      <c r="M31" s="139"/>
    </row>
    <row r="32" spans="1:13">
      <c r="A32" s="245"/>
      <c r="B32" s="246"/>
      <c r="C32" s="10"/>
      <c r="D32" s="10"/>
      <c r="E32" s="11"/>
      <c r="F32" s="11"/>
      <c r="G32" s="35"/>
      <c r="H32" s="34"/>
      <c r="I32" s="32"/>
      <c r="J32" s="16"/>
      <c r="K32" s="22"/>
      <c r="L32" s="138"/>
      <c r="M32" s="139"/>
    </row>
    <row r="33" spans="1:13">
      <c r="A33" s="245" t="s">
        <v>49</v>
      </c>
      <c r="B33" s="246"/>
      <c r="C33" s="10">
        <v>0.04</v>
      </c>
      <c r="D33" s="10">
        <f>C33*L6</f>
        <v>0.04</v>
      </c>
      <c r="E33" s="11">
        <v>252</v>
      </c>
      <c r="F33" s="11">
        <f t="shared" ref="F33:F44" si="4">D33*E33</f>
        <v>10.08</v>
      </c>
      <c r="G33" s="35">
        <v>4.8000000000000001E-2</v>
      </c>
      <c r="H33" s="34">
        <f>G33*M6</f>
        <v>4.8000000000000001E-2</v>
      </c>
      <c r="I33" s="32">
        <v>252</v>
      </c>
      <c r="J33" s="16">
        <f>H33*I33</f>
        <v>12.096</v>
      </c>
      <c r="K33" s="22">
        <f t="shared" ref="K33:K44" si="5">D33+H33</f>
        <v>8.7999999999999995E-2</v>
      </c>
      <c r="L33" s="138">
        <f t="shared" ref="L33:L44" si="6">F33+J33</f>
        <v>22.176000000000002</v>
      </c>
      <c r="M33" s="139"/>
    </row>
    <row r="34" spans="1:13">
      <c r="A34" s="245" t="s">
        <v>27</v>
      </c>
      <c r="B34" s="246"/>
      <c r="C34" s="10">
        <v>0.08</v>
      </c>
      <c r="D34" s="10">
        <f>C34*L6</f>
        <v>0.08</v>
      </c>
      <c r="E34" s="11">
        <v>22</v>
      </c>
      <c r="F34" s="11">
        <f t="shared" si="4"/>
        <v>1.76</v>
      </c>
      <c r="G34" s="35">
        <v>0.1</v>
      </c>
      <c r="H34" s="34">
        <f>G34*M6</f>
        <v>0.1</v>
      </c>
      <c r="I34" s="32">
        <v>22</v>
      </c>
      <c r="J34" s="16">
        <f>H34*I34</f>
        <v>2.2000000000000002</v>
      </c>
      <c r="K34" s="22">
        <f t="shared" si="5"/>
        <v>0.18</v>
      </c>
      <c r="L34" s="138">
        <f t="shared" si="6"/>
        <v>3.96</v>
      </c>
      <c r="M34" s="139"/>
    </row>
    <row r="35" spans="1:13">
      <c r="A35" s="245" t="s">
        <v>36</v>
      </c>
      <c r="B35" s="246"/>
      <c r="C35" s="10">
        <v>0.01</v>
      </c>
      <c r="D35" s="10">
        <f>C35*L6</f>
        <v>0.01</v>
      </c>
      <c r="E35" s="11">
        <v>26</v>
      </c>
      <c r="F35" s="11">
        <f t="shared" si="4"/>
        <v>0.26</v>
      </c>
      <c r="G35" s="35">
        <v>1.2E-2</v>
      </c>
      <c r="H35" s="34">
        <f>G35*M6</f>
        <v>1.2E-2</v>
      </c>
      <c r="I35" s="32">
        <v>26</v>
      </c>
      <c r="J35" s="16">
        <f>H35*I35</f>
        <v>0.312</v>
      </c>
      <c r="K35" s="22">
        <f t="shared" si="5"/>
        <v>2.1999999999999999E-2</v>
      </c>
      <c r="L35" s="138">
        <f t="shared" si="6"/>
        <v>0.57200000000000006</v>
      </c>
      <c r="M35" s="139"/>
    </row>
    <row r="36" spans="1:13">
      <c r="A36" s="245" t="s">
        <v>35</v>
      </c>
      <c r="B36" s="246"/>
      <c r="C36" s="10">
        <v>0.01</v>
      </c>
      <c r="D36" s="10">
        <f>C36*L6</f>
        <v>0.01</v>
      </c>
      <c r="E36" s="11">
        <v>46</v>
      </c>
      <c r="F36" s="11">
        <f t="shared" si="4"/>
        <v>0.46</v>
      </c>
      <c r="G36" s="35">
        <v>1.2500000000000001E-2</v>
      </c>
      <c r="H36" s="34">
        <f>G36*M6</f>
        <v>1.2500000000000001E-2</v>
      </c>
      <c r="I36" s="32">
        <v>46</v>
      </c>
      <c r="J36" s="16">
        <f>H36*I36</f>
        <v>0.57500000000000007</v>
      </c>
      <c r="K36" s="22">
        <f t="shared" si="5"/>
        <v>2.2499999999999999E-2</v>
      </c>
      <c r="L36" s="138">
        <f t="shared" si="6"/>
        <v>1.0350000000000001</v>
      </c>
      <c r="M36" s="139"/>
    </row>
    <row r="37" spans="1:13">
      <c r="A37" s="245" t="s">
        <v>40</v>
      </c>
      <c r="B37" s="246"/>
      <c r="C37" s="10">
        <v>2E-3</v>
      </c>
      <c r="D37" s="10">
        <f>C37*L6</f>
        <v>2E-3</v>
      </c>
      <c r="E37" s="11">
        <v>127</v>
      </c>
      <c r="F37" s="11">
        <f t="shared" si="4"/>
        <v>0.254</v>
      </c>
      <c r="G37" s="35">
        <v>2.5000000000000001E-3</v>
      </c>
      <c r="H37" s="34">
        <f>G37*M6</f>
        <v>2.5000000000000001E-3</v>
      </c>
      <c r="I37" s="32">
        <v>127</v>
      </c>
      <c r="J37" s="16">
        <f>H37*I37</f>
        <v>0.3175</v>
      </c>
      <c r="K37" s="22">
        <f t="shared" si="5"/>
        <v>4.5000000000000005E-3</v>
      </c>
      <c r="L37" s="138">
        <f t="shared" si="6"/>
        <v>0.57150000000000001</v>
      </c>
      <c r="M37" s="139"/>
    </row>
    <row r="38" spans="1:13">
      <c r="A38" s="136" t="s">
        <v>50</v>
      </c>
      <c r="B38" s="137"/>
      <c r="C38" s="10">
        <v>1E-3</v>
      </c>
      <c r="D38" s="10">
        <f>C38*L6</f>
        <v>1E-3</v>
      </c>
      <c r="E38" s="11">
        <v>16</v>
      </c>
      <c r="F38" s="11">
        <f t="shared" si="4"/>
        <v>1.6E-2</v>
      </c>
      <c r="G38" s="35">
        <v>1E-3</v>
      </c>
      <c r="H38" s="34">
        <f>G38*M6</f>
        <v>1E-3</v>
      </c>
      <c r="I38" s="32">
        <v>16</v>
      </c>
      <c r="J38" s="16">
        <f t="shared" ref="J38:J44" si="7">H38*I38</f>
        <v>1.6E-2</v>
      </c>
      <c r="K38" s="22">
        <f t="shared" si="5"/>
        <v>2E-3</v>
      </c>
      <c r="L38" s="138">
        <f t="shared" si="6"/>
        <v>3.2000000000000001E-2</v>
      </c>
      <c r="M38" s="139"/>
    </row>
    <row r="39" spans="1:13">
      <c r="A39" s="136" t="s">
        <v>52</v>
      </c>
      <c r="B39" s="137"/>
      <c r="C39" s="10">
        <v>3.0000000000000001E-3</v>
      </c>
      <c r="D39" s="72">
        <f>C39*L6</f>
        <v>3.0000000000000001E-3</v>
      </c>
      <c r="E39" s="11">
        <v>42</v>
      </c>
      <c r="F39" s="11">
        <f t="shared" si="4"/>
        <v>0.126</v>
      </c>
      <c r="G39" s="35">
        <v>3.5000000000000001E-3</v>
      </c>
      <c r="H39" s="34">
        <f>G39*M6</f>
        <v>3.5000000000000001E-3</v>
      </c>
      <c r="I39" s="32">
        <v>42</v>
      </c>
      <c r="J39" s="16">
        <f t="shared" si="7"/>
        <v>0.14699999999999999</v>
      </c>
      <c r="K39" s="22">
        <f t="shared" si="5"/>
        <v>6.5000000000000006E-3</v>
      </c>
      <c r="L39" s="138">
        <f t="shared" si="6"/>
        <v>0.27300000000000002</v>
      </c>
      <c r="M39" s="139"/>
    </row>
    <row r="40" spans="1:13">
      <c r="A40" s="136" t="s">
        <v>19</v>
      </c>
      <c r="B40" s="137"/>
      <c r="C40" s="72">
        <v>5.0000000000000001E-4</v>
      </c>
      <c r="D40" s="10">
        <f>C40*L6</f>
        <v>5.0000000000000001E-4</v>
      </c>
      <c r="E40" s="11">
        <v>820</v>
      </c>
      <c r="F40" s="11">
        <f t="shared" si="4"/>
        <v>0.41000000000000003</v>
      </c>
      <c r="G40" s="86">
        <v>5.0000000000000001E-4</v>
      </c>
      <c r="H40" s="34">
        <f>G40*M6</f>
        <v>5.0000000000000001E-4</v>
      </c>
      <c r="I40" s="32">
        <v>820</v>
      </c>
      <c r="J40" s="16">
        <f t="shared" si="7"/>
        <v>0.41000000000000003</v>
      </c>
      <c r="K40" s="22">
        <f t="shared" si="5"/>
        <v>1E-3</v>
      </c>
      <c r="L40" s="138">
        <f t="shared" si="6"/>
        <v>0.82000000000000006</v>
      </c>
      <c r="M40" s="139"/>
    </row>
    <row r="41" spans="1:13">
      <c r="A41" s="136" t="s">
        <v>61</v>
      </c>
      <c r="B41" s="137"/>
      <c r="C41" s="10">
        <v>8.9999999999999998E-4</v>
      </c>
      <c r="D41" s="10">
        <f>(C41*L6)/0.055</f>
        <v>1.6363636363636361E-2</v>
      </c>
      <c r="E41" s="11">
        <v>7.32</v>
      </c>
      <c r="F41" s="11">
        <f>D41*E41</f>
        <v>0.11978181818181817</v>
      </c>
      <c r="G41" s="24">
        <v>8.9999999999999998E-4</v>
      </c>
      <c r="H41" s="34">
        <f>(G41*M6)/0.055</f>
        <v>1.6363636363636361E-2</v>
      </c>
      <c r="I41" s="32">
        <v>7.32</v>
      </c>
      <c r="J41" s="16">
        <f>H41*I41</f>
        <v>0.11978181818181817</v>
      </c>
      <c r="K41" s="22">
        <f t="shared" si="5"/>
        <v>3.2727272727272723E-2</v>
      </c>
      <c r="L41" s="138">
        <f t="shared" si="6"/>
        <v>0.23956363636363634</v>
      </c>
      <c r="M41" s="139"/>
    </row>
    <row r="42" spans="1:13" hidden="1">
      <c r="A42" s="136"/>
      <c r="B42" s="137"/>
      <c r="C42" s="10"/>
      <c r="D42" s="10">
        <f>C42*L6</f>
        <v>0</v>
      </c>
      <c r="E42" s="11"/>
      <c r="F42" s="11">
        <f t="shared" si="4"/>
        <v>0</v>
      </c>
      <c r="G42" s="24"/>
      <c r="H42" s="34">
        <f>G42*M6</f>
        <v>0</v>
      </c>
      <c r="I42" s="32"/>
      <c r="J42" s="16">
        <f t="shared" si="7"/>
        <v>0</v>
      </c>
      <c r="K42" s="22">
        <f t="shared" si="5"/>
        <v>0</v>
      </c>
      <c r="L42" s="138">
        <f t="shared" si="6"/>
        <v>0</v>
      </c>
      <c r="M42" s="139"/>
    </row>
    <row r="43" spans="1:13" hidden="1">
      <c r="A43" s="136"/>
      <c r="B43" s="137"/>
      <c r="C43" s="10"/>
      <c r="D43" s="10">
        <f>C43*L6</f>
        <v>0</v>
      </c>
      <c r="E43" s="11"/>
      <c r="F43" s="11">
        <f t="shared" si="4"/>
        <v>0</v>
      </c>
      <c r="G43" s="24"/>
      <c r="H43" s="34">
        <f>G43*M6</f>
        <v>0</v>
      </c>
      <c r="I43" s="32"/>
      <c r="J43" s="16">
        <f t="shared" si="7"/>
        <v>0</v>
      </c>
      <c r="K43" s="22">
        <f t="shared" si="5"/>
        <v>0</v>
      </c>
      <c r="L43" s="138">
        <f t="shared" si="6"/>
        <v>0</v>
      </c>
      <c r="M43" s="139"/>
    </row>
    <row r="44" spans="1:13">
      <c r="A44" s="136" t="s">
        <v>50</v>
      </c>
      <c r="B44" s="137"/>
      <c r="C44" s="10">
        <v>1E-4</v>
      </c>
      <c r="D44" s="10">
        <f>C44*L6</f>
        <v>1E-4</v>
      </c>
      <c r="E44" s="11">
        <v>16</v>
      </c>
      <c r="F44" s="11">
        <f t="shared" si="4"/>
        <v>1.6000000000000001E-3</v>
      </c>
      <c r="G44" s="24">
        <v>1E-4</v>
      </c>
      <c r="H44" s="34">
        <f>G44*M6</f>
        <v>1E-4</v>
      </c>
      <c r="I44" s="32">
        <v>16</v>
      </c>
      <c r="J44" s="16">
        <f t="shared" si="7"/>
        <v>1.6000000000000001E-3</v>
      </c>
      <c r="K44" s="22">
        <f t="shared" si="5"/>
        <v>2.0000000000000001E-4</v>
      </c>
      <c r="L44" s="138">
        <f t="shared" si="6"/>
        <v>3.2000000000000002E-3</v>
      </c>
      <c r="M44" s="139"/>
    </row>
    <row r="45" spans="1:13">
      <c r="A45" s="136"/>
      <c r="B45" s="137"/>
      <c r="C45" s="10"/>
      <c r="D45" s="10"/>
      <c r="E45" s="11"/>
      <c r="F45" s="11"/>
      <c r="G45" s="24"/>
      <c r="H45" s="34"/>
      <c r="I45" s="32"/>
      <c r="J45" s="16"/>
      <c r="K45" s="22"/>
      <c r="L45" s="23"/>
      <c r="M45" s="36"/>
    </row>
    <row r="46" spans="1:13">
      <c r="A46" s="136"/>
      <c r="B46" s="137"/>
      <c r="C46" s="10"/>
      <c r="D46" s="10"/>
      <c r="E46" s="11"/>
      <c r="F46" s="11"/>
      <c r="G46" s="15"/>
      <c r="H46" s="15"/>
      <c r="I46" s="17"/>
      <c r="J46" s="16"/>
      <c r="K46" s="22"/>
      <c r="L46" s="138"/>
      <c r="M46" s="139"/>
    </row>
    <row r="47" spans="1:13">
      <c r="A47" s="136" t="s">
        <v>68</v>
      </c>
      <c r="B47" s="137"/>
      <c r="C47" s="10">
        <v>8.5000000000000006E-2</v>
      </c>
      <c r="D47" s="10">
        <f>C47*L6</f>
        <v>8.5000000000000006E-2</v>
      </c>
      <c r="E47" s="11">
        <v>500</v>
      </c>
      <c r="F47" s="11">
        <f t="shared" ref="F47:F53" si="8">D47*E47</f>
        <v>42.5</v>
      </c>
      <c r="G47" s="24">
        <v>6.8000000000000005E-2</v>
      </c>
      <c r="H47" s="34">
        <f>G47*M6</f>
        <v>6.8000000000000005E-2</v>
      </c>
      <c r="I47" s="32">
        <v>500</v>
      </c>
      <c r="J47" s="16">
        <f t="shared" ref="J47:J54" si="9">H47*I47</f>
        <v>34</v>
      </c>
      <c r="K47" s="22">
        <f t="shared" ref="K47:K54" si="10">D47+H47</f>
        <v>0.15300000000000002</v>
      </c>
      <c r="L47" s="138">
        <f t="shared" ref="L47:L53" si="11">F47+J47</f>
        <v>76.5</v>
      </c>
      <c r="M47" s="139"/>
    </row>
    <row r="48" spans="1:13">
      <c r="A48" s="136" t="s">
        <v>52</v>
      </c>
      <c r="B48" s="137"/>
      <c r="C48" s="10">
        <v>8.0000000000000002E-3</v>
      </c>
      <c r="D48" s="10">
        <f>C48*L6</f>
        <v>8.0000000000000002E-3</v>
      </c>
      <c r="E48" s="11">
        <v>42</v>
      </c>
      <c r="F48" s="11">
        <f t="shared" si="8"/>
        <v>0.33600000000000002</v>
      </c>
      <c r="G48" s="24">
        <v>6.4000000000000003E-3</v>
      </c>
      <c r="H48" s="34">
        <f>G48*M6</f>
        <v>6.4000000000000003E-3</v>
      </c>
      <c r="I48" s="32">
        <v>42</v>
      </c>
      <c r="J48" s="16">
        <f t="shared" si="9"/>
        <v>0.26880000000000004</v>
      </c>
      <c r="K48" s="22">
        <f t="shared" si="10"/>
        <v>1.44E-2</v>
      </c>
      <c r="L48" s="138">
        <f>F48+J48</f>
        <v>0.6048</v>
      </c>
      <c r="M48" s="139"/>
    </row>
    <row r="49" spans="1:13">
      <c r="A49" s="136" t="s">
        <v>36</v>
      </c>
      <c r="B49" s="137"/>
      <c r="C49" s="10">
        <v>3.7999999999999999E-2</v>
      </c>
      <c r="D49" s="10">
        <f>C49*L6</f>
        <v>3.7999999999999999E-2</v>
      </c>
      <c r="E49" s="11">
        <v>26</v>
      </c>
      <c r="F49" s="11">
        <f t="shared" si="8"/>
        <v>0.98799999999999999</v>
      </c>
      <c r="G49" s="24">
        <v>3.04E-2</v>
      </c>
      <c r="H49" s="34">
        <f>G49*M6</f>
        <v>3.04E-2</v>
      </c>
      <c r="I49" s="32">
        <v>26</v>
      </c>
      <c r="J49" s="16">
        <f t="shared" si="9"/>
        <v>0.79039999999999999</v>
      </c>
      <c r="K49" s="22">
        <f t="shared" si="10"/>
        <v>6.8400000000000002E-2</v>
      </c>
      <c r="L49" s="138">
        <f t="shared" si="11"/>
        <v>1.7784</v>
      </c>
      <c r="M49" s="139"/>
    </row>
    <row r="50" spans="1:13">
      <c r="A50" s="136" t="s">
        <v>40</v>
      </c>
      <c r="B50" s="137"/>
      <c r="C50" s="10">
        <v>5.0000000000000001E-3</v>
      </c>
      <c r="D50" s="10">
        <f>C50*L6</f>
        <v>5.0000000000000001E-3</v>
      </c>
      <c r="E50" s="11">
        <v>127</v>
      </c>
      <c r="F50" s="11">
        <f t="shared" si="8"/>
        <v>0.63500000000000001</v>
      </c>
      <c r="G50" s="24">
        <v>4.0000000000000001E-3</v>
      </c>
      <c r="H50" s="34">
        <f>G50*M6</f>
        <v>4.0000000000000001E-3</v>
      </c>
      <c r="I50" s="32">
        <v>127</v>
      </c>
      <c r="J50" s="16">
        <f t="shared" si="9"/>
        <v>0.50800000000000001</v>
      </c>
      <c r="K50" s="22">
        <f t="shared" si="10"/>
        <v>9.0000000000000011E-3</v>
      </c>
      <c r="L50" s="138">
        <f t="shared" si="11"/>
        <v>1.143</v>
      </c>
      <c r="M50" s="139"/>
    </row>
    <row r="51" spans="1:13">
      <c r="A51" s="136" t="s">
        <v>63</v>
      </c>
      <c r="B51" s="137"/>
      <c r="C51" s="10">
        <v>8.0000000000000002E-3</v>
      </c>
      <c r="D51" s="10">
        <f>C51*L6</f>
        <v>8.0000000000000002E-3</v>
      </c>
      <c r="E51" s="11">
        <v>90</v>
      </c>
      <c r="F51" s="11">
        <f t="shared" si="8"/>
        <v>0.72</v>
      </c>
      <c r="G51" s="24">
        <v>6.4000000000000003E-3</v>
      </c>
      <c r="H51" s="34">
        <f>G51*M6</f>
        <v>6.4000000000000003E-3</v>
      </c>
      <c r="I51" s="32">
        <v>90</v>
      </c>
      <c r="J51" s="16">
        <f t="shared" si="9"/>
        <v>0.57600000000000007</v>
      </c>
      <c r="K51" s="22">
        <f t="shared" si="10"/>
        <v>1.44E-2</v>
      </c>
      <c r="L51" s="138">
        <f t="shared" si="11"/>
        <v>1.296</v>
      </c>
      <c r="M51" s="139"/>
    </row>
    <row r="52" spans="1:13">
      <c r="A52" s="136" t="s">
        <v>50</v>
      </c>
      <c r="B52" s="137"/>
      <c r="C52" s="10">
        <v>2E-3</v>
      </c>
      <c r="D52" s="10">
        <f>C52*L6</f>
        <v>2E-3</v>
      </c>
      <c r="E52" s="11">
        <v>16</v>
      </c>
      <c r="F52" s="11">
        <f t="shared" si="8"/>
        <v>3.2000000000000001E-2</v>
      </c>
      <c r="G52" s="24">
        <v>1.6000000000000001E-3</v>
      </c>
      <c r="H52" s="34">
        <f>G52*M6</f>
        <v>1.6000000000000001E-3</v>
      </c>
      <c r="I52" s="32">
        <v>16</v>
      </c>
      <c r="J52" s="16">
        <f t="shared" si="9"/>
        <v>2.5600000000000001E-2</v>
      </c>
      <c r="K52" s="22">
        <f t="shared" si="10"/>
        <v>3.5999999999999999E-3</v>
      </c>
      <c r="L52" s="138">
        <f t="shared" si="11"/>
        <v>5.7599999999999998E-2</v>
      </c>
      <c r="M52" s="139"/>
    </row>
    <row r="53" spans="1:13">
      <c r="A53" s="136" t="s">
        <v>40</v>
      </c>
      <c r="B53" s="137"/>
      <c r="C53" s="10">
        <v>6.0000000000000001E-3</v>
      </c>
      <c r="D53" s="10">
        <f>C53*L6</f>
        <v>6.0000000000000001E-3</v>
      </c>
      <c r="E53" s="11">
        <v>127</v>
      </c>
      <c r="F53" s="11">
        <f t="shared" si="8"/>
        <v>0.76200000000000001</v>
      </c>
      <c r="G53" s="24">
        <v>4.7999999999999996E-3</v>
      </c>
      <c r="H53" s="34">
        <f>G53*M6</f>
        <v>4.7999999999999996E-3</v>
      </c>
      <c r="I53" s="32">
        <v>127</v>
      </c>
      <c r="J53" s="16">
        <f t="shared" si="9"/>
        <v>0.60959999999999992</v>
      </c>
      <c r="K53" s="22">
        <f t="shared" si="10"/>
        <v>1.0800000000000001E-2</v>
      </c>
      <c r="L53" s="138">
        <f t="shared" si="11"/>
        <v>1.3715999999999999</v>
      </c>
      <c r="M53" s="139"/>
    </row>
    <row r="54" spans="1:13">
      <c r="A54" s="136" t="s">
        <v>19</v>
      </c>
      <c r="B54" s="137"/>
      <c r="C54" s="10">
        <v>6.9999999999999999E-4</v>
      </c>
      <c r="D54" s="10">
        <f>C54*L6</f>
        <v>6.9999999999999999E-4</v>
      </c>
      <c r="E54" s="11">
        <v>820</v>
      </c>
      <c r="F54" s="11">
        <f t="shared" ref="F54:F60" si="12">D54*E54</f>
        <v>0.57399999999999995</v>
      </c>
      <c r="G54" s="24">
        <v>6.9999999999999999E-4</v>
      </c>
      <c r="H54" s="15">
        <f>G54*M6</f>
        <v>6.9999999999999999E-4</v>
      </c>
      <c r="I54" s="31">
        <v>820</v>
      </c>
      <c r="J54" s="16">
        <f t="shared" si="9"/>
        <v>0.57399999999999995</v>
      </c>
      <c r="K54" s="22">
        <f t="shared" si="10"/>
        <v>1.4E-3</v>
      </c>
      <c r="L54" s="138">
        <f t="shared" ref="L54" si="13">F54+J54</f>
        <v>1.1479999999999999</v>
      </c>
      <c r="M54" s="139"/>
    </row>
    <row r="55" spans="1:13">
      <c r="A55" s="136" t="s">
        <v>52</v>
      </c>
      <c r="B55" s="137"/>
      <c r="C55" s="10">
        <v>6.9999999999999999E-4</v>
      </c>
      <c r="D55" s="10">
        <f>C55*L6</f>
        <v>6.9999999999999999E-4</v>
      </c>
      <c r="E55" s="11">
        <v>42</v>
      </c>
      <c r="F55" s="11">
        <f t="shared" si="12"/>
        <v>2.9399999999999999E-2</v>
      </c>
      <c r="G55" s="24">
        <v>6.9999999999999999E-4</v>
      </c>
      <c r="H55" s="34">
        <f>G55*M6</f>
        <v>6.9999999999999999E-4</v>
      </c>
      <c r="I55" s="32">
        <v>42</v>
      </c>
      <c r="J55" s="16">
        <f t="shared" ref="J55:J60" si="14">H55*I55</f>
        <v>2.9399999999999999E-2</v>
      </c>
      <c r="K55" s="22">
        <f>D55+H55</f>
        <v>1.4E-3</v>
      </c>
      <c r="L55" s="138">
        <f>F55+J55</f>
        <v>5.8799999999999998E-2</v>
      </c>
      <c r="M55" s="139"/>
    </row>
    <row r="56" spans="1:13">
      <c r="A56" s="136" t="s">
        <v>35</v>
      </c>
      <c r="B56" s="137"/>
      <c r="C56" s="10">
        <v>1.67E-3</v>
      </c>
      <c r="D56" s="10">
        <f>C56*L6</f>
        <v>1.67E-3</v>
      </c>
      <c r="E56" s="11">
        <v>46</v>
      </c>
      <c r="F56" s="11">
        <f t="shared" si="12"/>
        <v>7.6819999999999999E-2</v>
      </c>
      <c r="G56" s="24">
        <v>1.67E-3</v>
      </c>
      <c r="H56" s="34">
        <f>G56*M6</f>
        <v>1.67E-3</v>
      </c>
      <c r="I56" s="32">
        <v>46</v>
      </c>
      <c r="J56" s="16">
        <f t="shared" si="14"/>
        <v>7.6819999999999999E-2</v>
      </c>
      <c r="K56" s="22">
        <f>D56+H56</f>
        <v>3.3400000000000001E-3</v>
      </c>
      <c r="L56" s="138">
        <f>F56+J56</f>
        <v>0.15364</v>
      </c>
      <c r="M56" s="139"/>
    </row>
    <row r="57" spans="1:13">
      <c r="A57" s="136" t="s">
        <v>36</v>
      </c>
      <c r="B57" s="137"/>
      <c r="C57" s="10">
        <v>5.0000000000000001E-4</v>
      </c>
      <c r="D57" s="10">
        <f>C57*L6</f>
        <v>5.0000000000000001E-4</v>
      </c>
      <c r="E57" s="11">
        <v>26</v>
      </c>
      <c r="F57" s="11">
        <f t="shared" si="12"/>
        <v>1.3000000000000001E-2</v>
      </c>
      <c r="G57" s="24">
        <v>5.0000000000000001E-4</v>
      </c>
      <c r="H57" s="34">
        <f>G57*M6</f>
        <v>5.0000000000000001E-4</v>
      </c>
      <c r="I57" s="32">
        <v>26</v>
      </c>
      <c r="J57" s="16">
        <f t="shared" si="14"/>
        <v>1.3000000000000001E-2</v>
      </c>
      <c r="K57" s="22">
        <f>D57+H57</f>
        <v>1E-3</v>
      </c>
      <c r="L57" s="138">
        <f>F57+J57</f>
        <v>2.6000000000000002E-2</v>
      </c>
      <c r="M57" s="139"/>
    </row>
    <row r="58" spans="1:13" s="130" customFormat="1">
      <c r="A58" s="136" t="s">
        <v>54</v>
      </c>
      <c r="B58" s="137"/>
      <c r="C58" s="10">
        <v>7.3000000000000001E-3</v>
      </c>
      <c r="D58" s="10">
        <f>C58*L6</f>
        <v>7.3000000000000001E-3</v>
      </c>
      <c r="E58" s="11">
        <v>242</v>
      </c>
      <c r="F58" s="11">
        <f t="shared" si="12"/>
        <v>1.7665999999999999</v>
      </c>
      <c r="G58" s="24">
        <v>7.3000000000000001E-3</v>
      </c>
      <c r="H58" s="34">
        <f>G58*M6</f>
        <v>7.3000000000000001E-3</v>
      </c>
      <c r="I58" s="32">
        <v>242</v>
      </c>
      <c r="J58" s="16">
        <f t="shared" si="14"/>
        <v>1.7665999999999999</v>
      </c>
      <c r="K58" s="22">
        <f t="shared" ref="K58:K60" si="15">D58+H58</f>
        <v>1.46E-2</v>
      </c>
      <c r="L58" s="138">
        <f t="shared" ref="L58:L60" si="16">F58+J58</f>
        <v>3.5331999999999999</v>
      </c>
      <c r="M58" s="139"/>
    </row>
    <row r="59" spans="1:13" s="130" customFormat="1">
      <c r="A59" s="136" t="s">
        <v>19</v>
      </c>
      <c r="B59" s="137"/>
      <c r="C59" s="10">
        <v>2.9999999999999997E-4</v>
      </c>
      <c r="D59" s="10">
        <f>C59*L6</f>
        <v>2.9999999999999997E-4</v>
      </c>
      <c r="E59" s="11">
        <v>820</v>
      </c>
      <c r="F59" s="11">
        <f t="shared" si="12"/>
        <v>0.24599999999999997</v>
      </c>
      <c r="G59" s="24">
        <v>2.9999999999999997E-4</v>
      </c>
      <c r="H59" s="34">
        <f>G59*M6</f>
        <v>2.9999999999999997E-4</v>
      </c>
      <c r="I59" s="32">
        <v>820</v>
      </c>
      <c r="J59" s="16">
        <f t="shared" si="14"/>
        <v>0.24599999999999997</v>
      </c>
      <c r="K59" s="22">
        <f t="shared" si="15"/>
        <v>5.9999999999999995E-4</v>
      </c>
      <c r="L59" s="138">
        <f t="shared" si="16"/>
        <v>0.49199999999999994</v>
      </c>
      <c r="M59" s="139"/>
    </row>
    <row r="60" spans="1:13" s="130" customFormat="1">
      <c r="A60" s="136" t="s">
        <v>30</v>
      </c>
      <c r="B60" s="137"/>
      <c r="C60" s="10">
        <v>2.0000000000000001E-4</v>
      </c>
      <c r="D60" s="10">
        <f>C60*L6</f>
        <v>2.0000000000000001E-4</v>
      </c>
      <c r="E60" s="11">
        <v>88</v>
      </c>
      <c r="F60" s="11">
        <f t="shared" si="12"/>
        <v>1.7600000000000001E-2</v>
      </c>
      <c r="G60" s="24">
        <v>2.0000000000000001E-4</v>
      </c>
      <c r="H60" s="34">
        <f>G60*M6</f>
        <v>2.0000000000000001E-4</v>
      </c>
      <c r="I60" s="32">
        <v>88</v>
      </c>
      <c r="J60" s="16">
        <f t="shared" si="14"/>
        <v>1.7600000000000001E-2</v>
      </c>
      <c r="K60" s="22">
        <f t="shared" si="15"/>
        <v>4.0000000000000002E-4</v>
      </c>
      <c r="L60" s="138">
        <f t="shared" si="16"/>
        <v>3.5200000000000002E-2</v>
      </c>
      <c r="M60" s="139"/>
    </row>
    <row r="61" spans="1:13">
      <c r="A61" s="136"/>
      <c r="B61" s="137"/>
      <c r="C61" s="10"/>
      <c r="D61" s="10"/>
      <c r="E61" s="11"/>
      <c r="F61" s="11"/>
      <c r="G61" s="15"/>
      <c r="H61" s="15"/>
      <c r="I61" s="17"/>
      <c r="J61" s="16"/>
      <c r="K61" s="22"/>
      <c r="L61" s="23"/>
      <c r="M61" s="36"/>
    </row>
    <row r="62" spans="1:13">
      <c r="A62" s="136" t="s">
        <v>27</v>
      </c>
      <c r="B62" s="137"/>
      <c r="C62" s="10">
        <v>0.17100000000000001</v>
      </c>
      <c r="D62" s="10">
        <f>C62*L6</f>
        <v>0.17100000000000001</v>
      </c>
      <c r="E62" s="11">
        <v>22</v>
      </c>
      <c r="F62" s="11">
        <f>D62*E62</f>
        <v>3.7620000000000005</v>
      </c>
      <c r="G62" s="24">
        <v>0.20499999999999999</v>
      </c>
      <c r="H62" s="34">
        <f>G62*M6</f>
        <v>0.20499999999999999</v>
      </c>
      <c r="I62" s="32">
        <v>22</v>
      </c>
      <c r="J62" s="16">
        <f>H62*I62</f>
        <v>4.51</v>
      </c>
      <c r="K62" s="22">
        <f>D62+H62</f>
        <v>0.376</v>
      </c>
      <c r="L62" s="138">
        <f>F62+J62</f>
        <v>8.2720000000000002</v>
      </c>
      <c r="M62" s="139"/>
    </row>
    <row r="63" spans="1:13">
      <c r="A63" s="136" t="s">
        <v>28</v>
      </c>
      <c r="B63" s="137"/>
      <c r="C63" s="10">
        <v>2.4E-2</v>
      </c>
      <c r="D63" s="10">
        <f>C63*L6</f>
        <v>2.4E-2</v>
      </c>
      <c r="E63" s="11">
        <v>56.86</v>
      </c>
      <c r="F63" s="11">
        <f>D63*E63</f>
        <v>1.3646400000000001</v>
      </c>
      <c r="G63" s="24">
        <v>2.9000000000000001E-2</v>
      </c>
      <c r="H63" s="34">
        <f>G63*M6</f>
        <v>2.9000000000000001E-2</v>
      </c>
      <c r="I63" s="32">
        <v>56.86</v>
      </c>
      <c r="J63" s="16">
        <f>H63*I63</f>
        <v>1.6489400000000001</v>
      </c>
      <c r="K63" s="22">
        <f>D63+H63</f>
        <v>5.3000000000000005E-2</v>
      </c>
      <c r="L63" s="138">
        <f>F63+J63</f>
        <v>3.0135800000000001</v>
      </c>
      <c r="M63" s="139"/>
    </row>
    <row r="64" spans="1:13">
      <c r="A64" s="136" t="s">
        <v>19</v>
      </c>
      <c r="B64" s="137"/>
      <c r="C64" s="10">
        <v>5.0000000000000001E-3</v>
      </c>
      <c r="D64" s="10">
        <f>C64*L6</f>
        <v>5.0000000000000001E-3</v>
      </c>
      <c r="E64" s="11">
        <v>820</v>
      </c>
      <c r="F64" s="11">
        <f>D64*E64</f>
        <v>4.0999999999999996</v>
      </c>
      <c r="G64" s="24">
        <v>6.0000000000000001E-3</v>
      </c>
      <c r="H64" s="34">
        <f>G64*M6</f>
        <v>6.0000000000000001E-3</v>
      </c>
      <c r="I64" s="32">
        <v>820</v>
      </c>
      <c r="J64" s="16">
        <f>H64*I64</f>
        <v>4.92</v>
      </c>
      <c r="K64" s="22">
        <f>D64+H64</f>
        <v>1.0999999999999999E-2</v>
      </c>
      <c r="L64" s="138">
        <f>F64+J64</f>
        <v>9.02</v>
      </c>
      <c r="M64" s="139"/>
    </row>
    <row r="65" spans="1:13">
      <c r="A65" s="136" t="s">
        <v>50</v>
      </c>
      <c r="B65" s="137"/>
      <c r="C65" s="10">
        <v>1E-3</v>
      </c>
      <c r="D65" s="10">
        <f>C65*L6</f>
        <v>1E-3</v>
      </c>
      <c r="E65" s="11">
        <v>16</v>
      </c>
      <c r="F65" s="11">
        <f>D65*E65</f>
        <v>1.6E-2</v>
      </c>
      <c r="G65" s="24">
        <v>1E-3</v>
      </c>
      <c r="H65" s="34">
        <f>G65*M6</f>
        <v>1E-3</v>
      </c>
      <c r="I65" s="32">
        <v>16</v>
      </c>
      <c r="J65" s="16">
        <f>H65*I65</f>
        <v>1.6E-2</v>
      </c>
      <c r="K65" s="22">
        <f>D65+H65</f>
        <v>2E-3</v>
      </c>
      <c r="L65" s="138">
        <f>F65+J65</f>
        <v>3.2000000000000001E-2</v>
      </c>
      <c r="M65" s="139"/>
    </row>
    <row r="66" spans="1:13">
      <c r="A66" s="136"/>
      <c r="B66" s="137"/>
      <c r="C66" s="10"/>
      <c r="D66" s="10"/>
      <c r="E66" s="11"/>
      <c r="F66" s="11"/>
      <c r="G66" s="15"/>
      <c r="H66" s="15"/>
      <c r="I66" s="17"/>
      <c r="J66" s="16"/>
      <c r="K66" s="22"/>
      <c r="L66" s="23"/>
      <c r="M66" s="36"/>
    </row>
    <row r="67" spans="1:13">
      <c r="A67" s="136" t="s">
        <v>69</v>
      </c>
      <c r="B67" s="137"/>
      <c r="C67" s="10">
        <v>0.04</v>
      </c>
      <c r="D67" s="10">
        <f>C67*L6</f>
        <v>0.04</v>
      </c>
      <c r="E67" s="11">
        <v>71</v>
      </c>
      <c r="F67" s="11">
        <f>D67*E67</f>
        <v>2.84</v>
      </c>
      <c r="G67" s="24">
        <v>0.06</v>
      </c>
      <c r="H67" s="34">
        <f>G67*M6</f>
        <v>0.06</v>
      </c>
      <c r="I67" s="32">
        <v>71</v>
      </c>
      <c r="J67" s="16">
        <f>H67*I67</f>
        <v>4.26</v>
      </c>
      <c r="K67" s="22">
        <f>D67+H67</f>
        <v>0.1</v>
      </c>
      <c r="L67" s="138">
        <f>F67+J67</f>
        <v>7.1</v>
      </c>
      <c r="M67" s="139"/>
    </row>
    <row r="68" spans="1:13">
      <c r="A68" s="136"/>
      <c r="B68" s="137"/>
      <c r="C68" s="10"/>
      <c r="D68" s="10"/>
      <c r="E68" s="11"/>
      <c r="F68" s="11"/>
      <c r="G68" s="24"/>
      <c r="H68" s="34"/>
      <c r="I68" s="32"/>
      <c r="J68" s="16"/>
      <c r="K68" s="22"/>
      <c r="L68" s="138"/>
      <c r="M68" s="139"/>
    </row>
    <row r="69" spans="1:13">
      <c r="A69" s="136" t="s">
        <v>88</v>
      </c>
      <c r="B69" s="137"/>
      <c r="C69" s="10">
        <v>0.03</v>
      </c>
      <c r="D69" s="10">
        <f>C69*L6</f>
        <v>0.03</v>
      </c>
      <c r="E69" s="11">
        <v>66</v>
      </c>
      <c r="F69" s="11">
        <f>D69*E69</f>
        <v>1.98</v>
      </c>
      <c r="G69" s="24">
        <v>0.04</v>
      </c>
      <c r="H69" s="34">
        <f>G69*M6</f>
        <v>0.04</v>
      </c>
      <c r="I69" s="32">
        <v>66</v>
      </c>
      <c r="J69" s="16">
        <f>H69*I69</f>
        <v>2.64</v>
      </c>
      <c r="K69" s="22">
        <f>D69+H69</f>
        <v>7.0000000000000007E-2</v>
      </c>
      <c r="L69" s="138">
        <f>F69+J69</f>
        <v>4.62</v>
      </c>
      <c r="M69" s="139"/>
    </row>
    <row r="70" spans="1:13">
      <c r="A70" s="136"/>
      <c r="B70" s="137"/>
      <c r="C70" s="10"/>
      <c r="D70" s="10"/>
      <c r="E70" s="11"/>
      <c r="F70" s="11"/>
      <c r="G70" s="24"/>
      <c r="H70" s="34"/>
      <c r="I70" s="32"/>
      <c r="J70" s="16"/>
      <c r="K70" s="22"/>
      <c r="L70" s="23"/>
      <c r="M70" s="36"/>
    </row>
    <row r="71" spans="1:13">
      <c r="A71" s="136" t="s">
        <v>92</v>
      </c>
      <c r="B71" s="137"/>
      <c r="C71" s="10">
        <v>0.05</v>
      </c>
      <c r="D71" s="10">
        <f>C71*L6</f>
        <v>0.05</v>
      </c>
      <c r="E71" s="11">
        <v>323</v>
      </c>
      <c r="F71" s="11">
        <f>D71*E71</f>
        <v>16.150000000000002</v>
      </c>
      <c r="G71" s="35">
        <v>0.05</v>
      </c>
      <c r="H71" s="34">
        <f>G71*M6</f>
        <v>0.05</v>
      </c>
      <c r="I71" s="32">
        <v>323</v>
      </c>
      <c r="J71" s="16">
        <f>H71*I71</f>
        <v>16.150000000000002</v>
      </c>
      <c r="K71" s="22">
        <f>D71+H71</f>
        <v>0.1</v>
      </c>
      <c r="L71" s="138">
        <f>F71+J71</f>
        <v>32.300000000000004</v>
      </c>
      <c r="M71" s="139"/>
    </row>
    <row r="72" spans="1:13" hidden="1">
      <c r="A72" s="136"/>
      <c r="B72" s="137"/>
      <c r="C72" s="10"/>
      <c r="D72" s="10">
        <f>C72*L6</f>
        <v>0</v>
      </c>
      <c r="E72" s="11"/>
      <c r="F72" s="11">
        <f>D72*E72</f>
        <v>0</v>
      </c>
      <c r="G72" s="35"/>
      <c r="H72" s="34">
        <f>G72*M6</f>
        <v>0</v>
      </c>
      <c r="I72" s="32"/>
      <c r="J72" s="16">
        <f>H72*I72</f>
        <v>0</v>
      </c>
      <c r="K72" s="22">
        <f>D72+H72</f>
        <v>0</v>
      </c>
      <c r="L72" s="138">
        <f>F72+J72</f>
        <v>0</v>
      </c>
      <c r="M72" s="139"/>
    </row>
    <row r="73" spans="1:13" hidden="1">
      <c r="A73" s="136"/>
      <c r="B73" s="137"/>
      <c r="C73" s="72"/>
      <c r="D73" s="10">
        <f>C73*L6</f>
        <v>0</v>
      </c>
      <c r="E73" s="11"/>
      <c r="F73" s="11">
        <f>D73*E73</f>
        <v>0</v>
      </c>
      <c r="G73" s="125"/>
      <c r="H73" s="34">
        <f>G73*M6</f>
        <v>0</v>
      </c>
      <c r="I73" s="32"/>
      <c r="J73" s="16">
        <f>H73*I73</f>
        <v>0</v>
      </c>
      <c r="K73" s="22">
        <f>D73+H73</f>
        <v>0</v>
      </c>
      <c r="L73" s="138">
        <f>F73+J73</f>
        <v>0</v>
      </c>
      <c r="M73" s="139"/>
    </row>
    <row r="74" spans="1:13">
      <c r="A74" s="67"/>
      <c r="B74" s="109"/>
      <c r="C74" s="10"/>
      <c r="D74" s="10"/>
      <c r="E74" s="11"/>
      <c r="F74" s="11"/>
      <c r="G74" s="35"/>
      <c r="H74" s="34"/>
      <c r="I74" s="32"/>
      <c r="J74" s="16"/>
      <c r="K74" s="22"/>
      <c r="L74" s="23"/>
      <c r="M74" s="36"/>
    </row>
    <row r="75" spans="1:13">
      <c r="A75" s="153" t="s">
        <v>3</v>
      </c>
      <c r="B75" s="154"/>
      <c r="C75" s="12"/>
      <c r="D75" s="13"/>
      <c r="E75" s="13"/>
      <c r="F75" s="13">
        <f>SUM(F22:F74)</f>
        <v>97.6246418181818</v>
      </c>
      <c r="G75" s="18"/>
      <c r="H75" s="18"/>
      <c r="I75" s="19"/>
      <c r="J75" s="20">
        <f>SUM(J22:J74)</f>
        <v>98.582641818181827</v>
      </c>
      <c r="K75" s="22"/>
      <c r="L75" s="160">
        <f>SUM(L22:L74)</f>
        <v>196.20728363636366</v>
      </c>
      <c r="M75" s="161"/>
    </row>
    <row r="76" spans="1:13">
      <c r="A76" s="4"/>
      <c r="B76" s="4"/>
      <c r="C76" s="4"/>
      <c r="D76" s="4"/>
      <c r="E76" s="4"/>
      <c r="F76" s="4"/>
      <c r="G76" s="2"/>
      <c r="H76" s="2"/>
      <c r="I76" s="2"/>
      <c r="J76" s="2"/>
      <c r="K76" s="2"/>
      <c r="L76" s="2"/>
      <c r="M76" s="2"/>
    </row>
    <row r="77" spans="1:13">
      <c r="A77" s="4"/>
      <c r="B77" s="4"/>
      <c r="C77" s="4"/>
      <c r="D77" s="4"/>
      <c r="E77" s="4"/>
      <c r="F77" s="4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B79" s="155"/>
      <c r="C79" s="155"/>
      <c r="D79" s="155"/>
      <c r="E79" s="155"/>
      <c r="F79" s="155"/>
      <c r="G79" s="155"/>
      <c r="H79" s="155"/>
      <c r="J79" s="8"/>
      <c r="K79" s="8"/>
      <c r="L79" s="8"/>
      <c r="M79" s="8"/>
    </row>
    <row r="80" spans="1:13">
      <c r="B80" s="172"/>
      <c r="C80" s="172"/>
      <c r="D80" s="172"/>
      <c r="E80" s="172"/>
      <c r="F80" s="172"/>
      <c r="G80" s="172"/>
      <c r="H80" s="172"/>
      <c r="J80" s="8"/>
      <c r="K80" s="8"/>
      <c r="L80" s="8"/>
      <c r="M80" s="8"/>
    </row>
    <row r="81" spans="1:13">
      <c r="G81" s="166"/>
      <c r="H81" s="166"/>
      <c r="I81" s="166"/>
      <c r="J81" s="8"/>
      <c r="K81" s="8"/>
      <c r="L81" s="8"/>
      <c r="M81" s="8"/>
    </row>
    <row r="82" spans="1:13">
      <c r="G82" s="165"/>
      <c r="H82" s="165"/>
      <c r="I82" s="165"/>
      <c r="L82" s="7"/>
      <c r="M82" s="7"/>
    </row>
    <row r="83" spans="1:13" s="2" customFormat="1">
      <c r="G83" s="41"/>
      <c r="H83" s="41"/>
      <c r="I83" s="41"/>
      <c r="L83" s="7"/>
      <c r="M83" s="7"/>
    </row>
    <row r="84" spans="1:13" s="2" customFormat="1"/>
    <row r="85" spans="1:13" s="2" customFormat="1">
      <c r="A85" s="157"/>
      <c r="B85" s="157"/>
      <c r="C85" s="157"/>
      <c r="D85" s="157"/>
      <c r="E85" s="156"/>
      <c r="F85" s="156"/>
      <c r="G85" s="156"/>
      <c r="H85" s="42"/>
      <c r="I85" s="162"/>
      <c r="J85" s="162"/>
      <c r="K85" s="162"/>
      <c r="L85" s="162"/>
      <c r="M85" s="162"/>
    </row>
    <row r="86" spans="1:13" s="2" customFormat="1">
      <c r="A86" s="157"/>
      <c r="B86" s="157"/>
      <c r="C86" s="157"/>
      <c r="D86" s="157"/>
      <c r="E86" s="43"/>
      <c r="F86" s="43"/>
      <c r="G86" s="43"/>
      <c r="H86" s="43"/>
      <c r="I86" s="43"/>
      <c r="J86" s="43"/>
      <c r="K86" s="43"/>
      <c r="L86" s="43"/>
      <c r="M86" s="43"/>
    </row>
    <row r="87" spans="1:13" s="2" customFormat="1">
      <c r="A87" s="44"/>
      <c r="B87" s="45"/>
      <c r="C87" s="44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2" customFormat="1">
      <c r="A88" s="44"/>
      <c r="B88" s="45"/>
      <c r="C88" s="44"/>
      <c r="E88" s="46"/>
      <c r="F88" s="46"/>
      <c r="G88" s="46"/>
      <c r="H88" s="46"/>
      <c r="I88" s="46"/>
      <c r="J88" s="46"/>
      <c r="K88" s="46"/>
      <c r="L88" s="46"/>
      <c r="M88" s="46"/>
    </row>
    <row r="89" spans="1:13" s="2" customFormat="1">
      <c r="A89" s="44"/>
      <c r="B89" s="45"/>
      <c r="C89" s="44"/>
      <c r="E89" s="46"/>
      <c r="F89" s="46"/>
      <c r="G89" s="46"/>
      <c r="H89" s="46"/>
      <c r="I89" s="46"/>
      <c r="J89" s="46"/>
      <c r="K89" s="46"/>
      <c r="L89" s="46"/>
      <c r="M89" s="46"/>
    </row>
    <row r="90" spans="1:13" s="2" customFormat="1">
      <c r="A90" s="44"/>
      <c r="B90" s="45"/>
      <c r="C90" s="44"/>
      <c r="E90" s="46"/>
      <c r="F90" s="46"/>
      <c r="G90" s="46"/>
      <c r="H90" s="46"/>
      <c r="I90" s="46"/>
      <c r="J90" s="46"/>
      <c r="K90" s="46"/>
      <c r="L90" s="46"/>
      <c r="M90" s="46"/>
    </row>
    <row r="91" spans="1:13" s="2" customFormat="1">
      <c r="A91" s="44"/>
      <c r="B91" s="45"/>
      <c r="C91" s="44"/>
      <c r="E91" s="46"/>
      <c r="F91" s="46"/>
      <c r="G91" s="46"/>
      <c r="H91" s="46"/>
      <c r="I91" s="46"/>
      <c r="J91" s="46"/>
      <c r="K91" s="46"/>
      <c r="L91" s="46"/>
      <c r="M91" s="46"/>
    </row>
    <row r="92" spans="1:13" s="2" customFormat="1">
      <c r="A92" s="3"/>
      <c r="B92" s="3"/>
      <c r="C92" s="3"/>
      <c r="D92" s="3"/>
      <c r="E92" s="43"/>
      <c r="F92" s="43"/>
      <c r="G92" s="43"/>
      <c r="H92" s="43"/>
      <c r="I92" s="43"/>
      <c r="J92" s="43"/>
      <c r="K92" s="43"/>
      <c r="L92" s="43"/>
      <c r="M92" s="43"/>
    </row>
    <row r="93" spans="1:13" s="2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s="2" customFormat="1">
      <c r="A94" s="158"/>
      <c r="B94" s="159"/>
      <c r="C94" s="47"/>
      <c r="D94" s="47"/>
      <c r="E94" s="47"/>
      <c r="F94" s="47"/>
      <c r="G94" s="48"/>
      <c r="H94" s="48"/>
      <c r="I94" s="48"/>
      <c r="J94" s="48"/>
      <c r="K94" s="47"/>
      <c r="L94" s="158"/>
      <c r="M94" s="158"/>
    </row>
    <row r="95" spans="1:13" s="2" customFormat="1">
      <c r="A95" s="141"/>
      <c r="B95" s="141"/>
      <c r="C95" s="49"/>
      <c r="D95" s="49"/>
      <c r="E95" s="50"/>
      <c r="F95" s="50"/>
      <c r="G95" s="51"/>
      <c r="H95" s="52"/>
      <c r="I95" s="50"/>
      <c r="J95" s="53"/>
      <c r="K95" s="54"/>
      <c r="L95" s="144"/>
      <c r="M95" s="145"/>
    </row>
    <row r="96" spans="1:13" s="2" customFormat="1">
      <c r="A96" s="141"/>
      <c r="B96" s="141"/>
      <c r="C96" s="49"/>
      <c r="D96" s="49"/>
      <c r="E96" s="50"/>
      <c r="F96" s="50"/>
      <c r="G96" s="51"/>
      <c r="H96" s="52"/>
      <c r="I96" s="50"/>
      <c r="J96" s="53"/>
      <c r="K96" s="54"/>
      <c r="L96" s="144"/>
      <c r="M96" s="145"/>
    </row>
    <row r="97" spans="1:13" s="2" customFormat="1">
      <c r="A97" s="141"/>
      <c r="B97" s="141"/>
      <c r="C97" s="49"/>
      <c r="D97" s="49"/>
      <c r="E97" s="50"/>
      <c r="F97" s="50"/>
      <c r="G97" s="51"/>
      <c r="H97" s="52"/>
      <c r="I97" s="50"/>
      <c r="J97" s="53"/>
      <c r="K97" s="54"/>
      <c r="L97" s="144"/>
      <c r="M97" s="145"/>
    </row>
    <row r="98" spans="1:13" s="2" customFormat="1">
      <c r="A98" s="141"/>
      <c r="B98" s="141"/>
      <c r="C98" s="49"/>
      <c r="D98" s="49"/>
      <c r="E98" s="50"/>
      <c r="F98" s="50"/>
      <c r="G98" s="51"/>
      <c r="H98" s="52"/>
      <c r="I98" s="50"/>
      <c r="J98" s="53"/>
      <c r="K98" s="54"/>
      <c r="L98" s="144"/>
      <c r="M98" s="145"/>
    </row>
    <row r="99" spans="1:13" s="2" customFormat="1">
      <c r="A99" s="141"/>
      <c r="B99" s="141"/>
      <c r="C99" s="49"/>
      <c r="D99" s="49"/>
      <c r="E99" s="50"/>
      <c r="F99" s="50"/>
      <c r="G99" s="51"/>
      <c r="H99" s="52"/>
      <c r="I99" s="50"/>
      <c r="J99" s="53"/>
      <c r="K99" s="54"/>
      <c r="L99" s="144"/>
      <c r="M99" s="145"/>
    </row>
    <row r="100" spans="1:13" s="2" customFormat="1">
      <c r="A100" s="141"/>
      <c r="B100" s="142"/>
      <c r="C100" s="49"/>
      <c r="D100" s="49"/>
      <c r="E100" s="50"/>
      <c r="F100" s="50"/>
      <c r="G100" s="55"/>
      <c r="H100" s="52"/>
      <c r="I100" s="50"/>
      <c r="J100" s="53"/>
      <c r="K100" s="54"/>
      <c r="L100" s="144"/>
      <c r="M100" s="145"/>
    </row>
    <row r="101" spans="1:13" s="2" customFormat="1">
      <c r="A101" s="141"/>
      <c r="B101" s="142"/>
      <c r="C101" s="49"/>
      <c r="D101" s="49"/>
      <c r="E101" s="50"/>
      <c r="F101" s="50"/>
      <c r="G101" s="55"/>
      <c r="H101" s="52"/>
      <c r="I101" s="56"/>
      <c r="J101" s="53"/>
      <c r="K101" s="54"/>
      <c r="L101" s="144"/>
      <c r="M101" s="145"/>
    </row>
    <row r="102" spans="1:13" s="2" customFormat="1">
      <c r="A102" s="141"/>
      <c r="B102" s="142"/>
      <c r="C102" s="49"/>
      <c r="D102" s="49"/>
      <c r="E102" s="50"/>
      <c r="F102" s="50"/>
      <c r="G102" s="55"/>
      <c r="H102" s="52"/>
      <c r="I102" s="56"/>
      <c r="J102" s="53"/>
      <c r="K102" s="54"/>
      <c r="L102" s="144"/>
      <c r="M102" s="145"/>
    </row>
    <row r="103" spans="1:13" s="2" customFormat="1">
      <c r="A103" s="150"/>
      <c r="B103" s="142"/>
      <c r="C103" s="57"/>
      <c r="D103" s="57"/>
      <c r="E103" s="58"/>
      <c r="F103" s="58"/>
      <c r="G103" s="55"/>
      <c r="H103" s="52"/>
      <c r="I103" s="56"/>
      <c r="J103" s="53"/>
      <c r="K103" s="59"/>
      <c r="L103" s="148"/>
      <c r="M103" s="149"/>
    </row>
    <row r="104" spans="1:13" s="2" customFormat="1">
      <c r="A104" s="141"/>
      <c r="B104" s="142"/>
      <c r="C104" s="49"/>
      <c r="D104" s="49"/>
      <c r="E104" s="50"/>
      <c r="F104" s="50"/>
      <c r="G104" s="55"/>
      <c r="H104" s="52"/>
      <c r="I104" s="56"/>
      <c r="J104" s="53"/>
      <c r="K104" s="54"/>
      <c r="L104" s="144"/>
      <c r="M104" s="145"/>
    </row>
    <row r="105" spans="1:13" s="2" customFormat="1">
      <c r="A105" s="141"/>
      <c r="B105" s="141"/>
      <c r="C105" s="49"/>
      <c r="D105" s="49"/>
      <c r="E105" s="50"/>
      <c r="F105" s="50"/>
      <c r="G105" s="55"/>
      <c r="H105" s="52"/>
      <c r="I105" s="56"/>
      <c r="J105" s="53"/>
      <c r="K105" s="54"/>
      <c r="L105" s="60"/>
      <c r="M105" s="61"/>
    </row>
    <row r="106" spans="1:13" s="2" customFormat="1">
      <c r="A106" s="143"/>
      <c r="B106" s="143"/>
      <c r="C106" s="62"/>
      <c r="D106" s="63"/>
      <c r="E106" s="63"/>
      <c r="F106" s="63"/>
      <c r="G106" s="64"/>
      <c r="H106" s="64"/>
      <c r="I106" s="65"/>
      <c r="J106" s="66"/>
      <c r="K106" s="54"/>
      <c r="L106" s="146"/>
      <c r="M106" s="147"/>
    </row>
    <row r="107" spans="1:13" s="2" customFormat="1">
      <c r="A107" s="4"/>
      <c r="B107" s="4"/>
      <c r="C107" s="4"/>
      <c r="D107" s="4"/>
      <c r="E107" s="4"/>
      <c r="F107" s="4"/>
    </row>
  </sheetData>
  <mergeCells count="160">
    <mergeCell ref="L44:M44"/>
    <mergeCell ref="L46:M46"/>
    <mergeCell ref="A11:B11"/>
    <mergeCell ref="A10:B10"/>
    <mergeCell ref="A34:B34"/>
    <mergeCell ref="A41:B41"/>
    <mergeCell ref="A40:B40"/>
    <mergeCell ref="A35:B35"/>
    <mergeCell ref="A27:B27"/>
    <mergeCell ref="A15:B15"/>
    <mergeCell ref="A13:B13"/>
    <mergeCell ref="A18:B18"/>
    <mergeCell ref="A26:B26"/>
    <mergeCell ref="A22:B22"/>
    <mergeCell ref="A21:B21"/>
    <mergeCell ref="A25:B25"/>
    <mergeCell ref="A24:B24"/>
    <mergeCell ref="A16:B16"/>
    <mergeCell ref="A17:B17"/>
    <mergeCell ref="A31:B31"/>
    <mergeCell ref="A23:B23"/>
    <mergeCell ref="A30:B30"/>
    <mergeCell ref="A29:B29"/>
    <mergeCell ref="A32:B32"/>
    <mergeCell ref="A38:B38"/>
    <mergeCell ref="A19:B19"/>
    <mergeCell ref="I7:K7"/>
    <mergeCell ref="A7:B8"/>
    <mergeCell ref="D7:D8"/>
    <mergeCell ref="C7:C8"/>
    <mergeCell ref="E7:G7"/>
    <mergeCell ref="A9:B9"/>
    <mergeCell ref="L35:M35"/>
    <mergeCell ref="L36:M36"/>
    <mergeCell ref="L28:M28"/>
    <mergeCell ref="B1:H1"/>
    <mergeCell ref="B2:H2"/>
    <mergeCell ref="G3:I3"/>
    <mergeCell ref="G4:I4"/>
    <mergeCell ref="L40:M40"/>
    <mergeCell ref="L42:M42"/>
    <mergeCell ref="L31:M31"/>
    <mergeCell ref="L29:M29"/>
    <mergeCell ref="L30:M30"/>
    <mergeCell ref="L38:M38"/>
    <mergeCell ref="L7:M7"/>
    <mergeCell ref="L23:M23"/>
    <mergeCell ref="L22:M22"/>
    <mergeCell ref="L21:M21"/>
    <mergeCell ref="L27:M27"/>
    <mergeCell ref="L26:M26"/>
    <mergeCell ref="L24:M24"/>
    <mergeCell ref="A12:B12"/>
    <mergeCell ref="A14:B14"/>
    <mergeCell ref="A28:B28"/>
    <mergeCell ref="L37:M37"/>
    <mergeCell ref="L32:M32"/>
    <mergeCell ref="L33:M33"/>
    <mergeCell ref="L34:M34"/>
    <mergeCell ref="A44:B44"/>
    <mergeCell ref="A36:B36"/>
    <mergeCell ref="A33:B33"/>
    <mergeCell ref="A55:B55"/>
    <mergeCell ref="A43:B43"/>
    <mergeCell ref="A42:B42"/>
    <mergeCell ref="L43:M43"/>
    <mergeCell ref="A39:B39"/>
    <mergeCell ref="L52:M52"/>
    <mergeCell ref="A49:B49"/>
    <mergeCell ref="A46:B46"/>
    <mergeCell ref="A50:B50"/>
    <mergeCell ref="L50:M50"/>
    <mergeCell ref="L51:M51"/>
    <mergeCell ref="A52:B52"/>
    <mergeCell ref="L47:M47"/>
    <mergeCell ref="A45:B45"/>
    <mergeCell ref="A51:B51"/>
    <mergeCell ref="A48:B48"/>
    <mergeCell ref="A47:B47"/>
    <mergeCell ref="L49:M49"/>
    <mergeCell ref="A37:B37"/>
    <mergeCell ref="L39:M39"/>
    <mergeCell ref="L41:M41"/>
    <mergeCell ref="B79:H79"/>
    <mergeCell ref="A75:B75"/>
    <mergeCell ref="L75:M75"/>
    <mergeCell ref="A64:B64"/>
    <mergeCell ref="L67:M67"/>
    <mergeCell ref="L71:M71"/>
    <mergeCell ref="L72:M72"/>
    <mergeCell ref="L73:M73"/>
    <mergeCell ref="L68:M68"/>
    <mergeCell ref="L69:M69"/>
    <mergeCell ref="L64:M64"/>
    <mergeCell ref="A68:B68"/>
    <mergeCell ref="A69:B69"/>
    <mergeCell ref="A70:B70"/>
    <mergeCell ref="A71:B71"/>
    <mergeCell ref="L53:M53"/>
    <mergeCell ref="A53:B53"/>
    <mergeCell ref="A54:B54"/>
    <mergeCell ref="L48:M48"/>
    <mergeCell ref="A56:B56"/>
    <mergeCell ref="A57:B57"/>
    <mergeCell ref="L55:M55"/>
    <mergeCell ref="A62:B62"/>
    <mergeCell ref="L62:M62"/>
    <mergeCell ref="L57:M57"/>
    <mergeCell ref="L56:M56"/>
    <mergeCell ref="L54:M54"/>
    <mergeCell ref="A58:B58"/>
    <mergeCell ref="A59:B59"/>
    <mergeCell ref="A60:B60"/>
    <mergeCell ref="L58:M58"/>
    <mergeCell ref="L59:M59"/>
    <mergeCell ref="L60:M60"/>
    <mergeCell ref="A63:B63"/>
    <mergeCell ref="A61:B61"/>
    <mergeCell ref="L63:M63"/>
    <mergeCell ref="A73:B73"/>
    <mergeCell ref="A99:B99"/>
    <mergeCell ref="A104:B104"/>
    <mergeCell ref="A85:A86"/>
    <mergeCell ref="A101:B101"/>
    <mergeCell ref="B80:H80"/>
    <mergeCell ref="A98:B98"/>
    <mergeCell ref="A96:B96"/>
    <mergeCell ref="A103:B103"/>
    <mergeCell ref="A97:B97"/>
    <mergeCell ref="G82:I82"/>
    <mergeCell ref="G81:I81"/>
    <mergeCell ref="A102:B102"/>
    <mergeCell ref="I85:K85"/>
    <mergeCell ref="A94:B94"/>
    <mergeCell ref="C85:C86"/>
    <mergeCell ref="L65:M65"/>
    <mergeCell ref="A65:B65"/>
    <mergeCell ref="A72:B72"/>
    <mergeCell ref="A66:B66"/>
    <mergeCell ref="A67:B67"/>
    <mergeCell ref="A106:B106"/>
    <mergeCell ref="A105:B105"/>
    <mergeCell ref="A95:B95"/>
    <mergeCell ref="B85:B86"/>
    <mergeCell ref="A100:B100"/>
    <mergeCell ref="E85:G85"/>
    <mergeCell ref="D85:D86"/>
    <mergeCell ref="L85:M85"/>
    <mergeCell ref="L99:M99"/>
    <mergeCell ref="L98:M98"/>
    <mergeCell ref="L97:M97"/>
    <mergeCell ref="L96:M96"/>
    <mergeCell ref="L94:M94"/>
    <mergeCell ref="L95:M95"/>
    <mergeCell ref="L106:M106"/>
    <mergeCell ref="L104:M104"/>
    <mergeCell ref="L102:M102"/>
    <mergeCell ref="L100:M100"/>
    <mergeCell ref="L101:M101"/>
    <mergeCell ref="L103:M103"/>
  </mergeCells>
  <phoneticPr fontId="15" type="noConversion"/>
  <pageMargins left="0.7" right="0.7" top="0.75" bottom="0.75" header="0.3" footer="0.3"/>
  <pageSetup paperSize="9" scale="96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9"/>
  <sheetViews>
    <sheetView workbookViewId="0">
      <selection activeCell="H7" sqref="H7"/>
    </sheetView>
  </sheetViews>
  <sheetFormatPr defaultRowHeight="15"/>
  <cols>
    <col min="1" max="1" width="4" customWidth="1"/>
    <col min="2" max="2" width="30.85546875" customWidth="1"/>
    <col min="3" max="3" width="9.7109375" customWidth="1"/>
    <col min="4" max="4" width="10.28515625" customWidth="1"/>
    <col min="5" max="5" width="7.42578125" customWidth="1"/>
    <col min="6" max="6" width="7.5703125" customWidth="1"/>
    <col min="7" max="7" width="8" customWidth="1"/>
    <col min="8" max="8" width="7.28515625" customWidth="1"/>
    <col min="9" max="9" width="7.5703125" customWidth="1"/>
    <col min="10" max="10" width="7.7109375" customWidth="1"/>
    <col min="11" max="11" width="7.28515625" customWidth="1"/>
    <col min="12" max="12" width="7.7109375" customWidth="1"/>
    <col min="13" max="13" width="7.85546875" customWidth="1"/>
  </cols>
  <sheetData>
    <row r="1" spans="1:15">
      <c r="B1" s="155" t="s">
        <v>0</v>
      </c>
      <c r="C1" s="155"/>
      <c r="D1" s="155"/>
      <c r="E1" s="155"/>
      <c r="F1" s="155"/>
      <c r="G1" s="155"/>
      <c r="H1" s="155"/>
      <c r="J1" s="8"/>
      <c r="K1" s="8"/>
      <c r="L1" s="8"/>
      <c r="M1" s="8"/>
      <c r="N1" s="8"/>
      <c r="O1" s="8"/>
    </row>
    <row r="2" spans="1:15">
      <c r="B2" s="172" t="s">
        <v>15</v>
      </c>
      <c r="C2" s="172"/>
      <c r="D2" s="172"/>
      <c r="E2" s="172"/>
      <c r="F2" s="172"/>
      <c r="G2" s="172"/>
      <c r="H2" s="172"/>
      <c r="J2" s="8" t="s">
        <v>135</v>
      </c>
      <c r="K2" s="8"/>
      <c r="L2" s="8"/>
      <c r="M2" s="8"/>
      <c r="N2" s="8"/>
      <c r="O2" s="8"/>
    </row>
    <row r="3" spans="1:15">
      <c r="G3" s="166" t="s">
        <v>1</v>
      </c>
      <c r="H3" s="166"/>
      <c r="I3" s="166"/>
      <c r="J3" s="8"/>
      <c r="K3" s="8"/>
      <c r="L3" s="8"/>
      <c r="M3" s="8"/>
      <c r="N3" s="8"/>
      <c r="O3" s="8"/>
    </row>
    <row r="4" spans="1:15">
      <c r="G4" s="172" t="s">
        <v>136</v>
      </c>
      <c r="H4" s="165"/>
      <c r="I4" s="165"/>
      <c r="L4" s="7"/>
      <c r="M4" s="7"/>
    </row>
    <row r="5" spans="1:15" ht="11.25" customHeight="1">
      <c r="G5" s="6"/>
      <c r="H5" s="6"/>
      <c r="I5" s="6"/>
      <c r="L5" s="5" t="s">
        <v>11</v>
      </c>
      <c r="M5" s="5" t="s">
        <v>12</v>
      </c>
    </row>
    <row r="6" spans="1:15" ht="11.25" customHeight="1" thickBot="1">
      <c r="J6" s="1" t="s">
        <v>9</v>
      </c>
      <c r="K6" s="1" t="s">
        <v>10</v>
      </c>
      <c r="L6" s="1">
        <v>1</v>
      </c>
      <c r="M6" s="1">
        <v>1</v>
      </c>
    </row>
    <row r="7" spans="1:15" ht="30.75" customHeight="1">
      <c r="A7" s="249" t="s">
        <v>2</v>
      </c>
      <c r="B7" s="250"/>
      <c r="C7" s="185" t="s">
        <v>13</v>
      </c>
      <c r="D7" s="179" t="s">
        <v>14</v>
      </c>
      <c r="E7" s="156"/>
      <c r="F7" s="156"/>
      <c r="G7" s="156"/>
      <c r="H7" s="42"/>
      <c r="I7" s="162"/>
      <c r="J7" s="162"/>
      <c r="K7" s="162"/>
      <c r="L7" s="162"/>
      <c r="M7" s="162"/>
    </row>
    <row r="8" spans="1:15">
      <c r="A8" s="251"/>
      <c r="B8" s="252"/>
      <c r="C8" s="186"/>
      <c r="D8" s="180"/>
      <c r="E8" s="43"/>
      <c r="F8" s="43"/>
      <c r="G8" s="43"/>
      <c r="H8" s="43"/>
      <c r="I8" s="43"/>
      <c r="J8" s="43"/>
      <c r="K8" s="43"/>
      <c r="L8" s="43"/>
      <c r="M8" s="43"/>
    </row>
    <row r="9" spans="1:15">
      <c r="A9" s="178" t="s">
        <v>116</v>
      </c>
      <c r="B9" s="167"/>
      <c r="C9" s="33">
        <v>60</v>
      </c>
      <c r="D9" s="76">
        <v>100</v>
      </c>
      <c r="E9" s="46"/>
      <c r="F9" s="46"/>
      <c r="G9" s="46"/>
      <c r="H9" s="46"/>
      <c r="I9" s="46"/>
      <c r="J9" s="46"/>
      <c r="K9" s="46"/>
      <c r="L9" s="46"/>
      <c r="M9" s="46"/>
    </row>
    <row r="10" spans="1:15">
      <c r="A10" s="178" t="s">
        <v>130</v>
      </c>
      <c r="B10" s="213"/>
      <c r="C10" s="33">
        <v>200</v>
      </c>
      <c r="D10" s="79">
        <v>250</v>
      </c>
      <c r="E10" s="46"/>
      <c r="F10" s="46"/>
      <c r="G10" s="46"/>
      <c r="H10" s="46"/>
      <c r="I10" s="46"/>
      <c r="J10" s="46"/>
      <c r="K10" s="46"/>
      <c r="L10" s="46"/>
      <c r="M10" s="46"/>
    </row>
    <row r="11" spans="1:15">
      <c r="A11" s="187" t="s">
        <v>131</v>
      </c>
      <c r="B11" s="188"/>
      <c r="C11" s="82" t="s">
        <v>58</v>
      </c>
      <c r="D11" s="76" t="s">
        <v>58</v>
      </c>
      <c r="E11" s="46"/>
      <c r="F11" s="46"/>
      <c r="G11" s="46"/>
      <c r="H11" s="46"/>
      <c r="I11" s="46"/>
      <c r="J11" s="46"/>
      <c r="K11" s="46"/>
      <c r="L11" s="46"/>
      <c r="M11" s="46"/>
    </row>
    <row r="12" spans="1:15" ht="18" customHeight="1">
      <c r="A12" s="178" t="s">
        <v>75</v>
      </c>
      <c r="B12" s="167"/>
      <c r="C12" s="33" t="s">
        <v>42</v>
      </c>
      <c r="D12" s="76" t="s">
        <v>104</v>
      </c>
      <c r="E12" s="46"/>
      <c r="F12" s="46"/>
      <c r="G12" s="46"/>
      <c r="H12" s="46"/>
      <c r="I12" s="46"/>
      <c r="J12" s="46"/>
      <c r="K12" s="46"/>
      <c r="L12" s="46"/>
      <c r="M12" s="46"/>
    </row>
    <row r="13" spans="1:15" ht="15.75" customHeight="1">
      <c r="A13" s="178" t="s">
        <v>65</v>
      </c>
      <c r="B13" s="167"/>
      <c r="C13" s="33">
        <v>200</v>
      </c>
      <c r="D13" s="76">
        <v>200</v>
      </c>
      <c r="E13" s="46"/>
      <c r="F13" s="46"/>
      <c r="G13" s="46"/>
      <c r="H13" s="46"/>
      <c r="I13" s="46"/>
      <c r="J13" s="46"/>
      <c r="K13" s="46"/>
      <c r="L13" s="46"/>
      <c r="M13" s="46"/>
    </row>
    <row r="14" spans="1:15">
      <c r="A14" s="178" t="s">
        <v>88</v>
      </c>
      <c r="B14" s="167"/>
      <c r="C14" s="33">
        <v>30</v>
      </c>
      <c r="D14" s="76">
        <v>30</v>
      </c>
      <c r="E14" s="46"/>
      <c r="F14" s="46"/>
      <c r="G14" s="46"/>
      <c r="H14" s="46"/>
      <c r="I14" s="46"/>
      <c r="J14" s="46"/>
      <c r="K14" s="46"/>
      <c r="L14" s="46"/>
      <c r="M14" s="46"/>
    </row>
    <row r="15" spans="1:15">
      <c r="A15" s="193" t="s">
        <v>69</v>
      </c>
      <c r="B15" s="194"/>
      <c r="C15" s="33">
        <v>40</v>
      </c>
      <c r="D15" s="123">
        <v>60</v>
      </c>
      <c r="E15" s="46"/>
      <c r="F15" s="46"/>
      <c r="G15" s="46"/>
      <c r="H15" s="46"/>
      <c r="I15" s="46"/>
      <c r="J15" s="46"/>
      <c r="K15" s="46"/>
      <c r="L15" s="46"/>
      <c r="M15" s="46"/>
    </row>
    <row r="16" spans="1:15" ht="15.75" thickBot="1">
      <c r="A16" s="191"/>
      <c r="B16" s="192"/>
      <c r="C16" s="71"/>
      <c r="D16" s="77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5.75" thickBo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90">
      <c r="A18" s="189" t="s">
        <v>8</v>
      </c>
      <c r="B18" s="190"/>
      <c r="C18" s="9" t="s">
        <v>20</v>
      </c>
      <c r="D18" s="9" t="s">
        <v>16</v>
      </c>
      <c r="E18" s="9" t="s">
        <v>6</v>
      </c>
      <c r="F18" s="9" t="s">
        <v>4</v>
      </c>
      <c r="G18" s="14" t="s">
        <v>17</v>
      </c>
      <c r="H18" s="14" t="s">
        <v>18</v>
      </c>
      <c r="I18" s="14" t="s">
        <v>6</v>
      </c>
      <c r="J18" s="14" t="s">
        <v>4</v>
      </c>
      <c r="K18" s="21" t="s">
        <v>5</v>
      </c>
      <c r="L18" s="173" t="s">
        <v>7</v>
      </c>
      <c r="M18" s="174"/>
    </row>
    <row r="19" spans="1:13" ht="15" customHeight="1">
      <c r="A19" s="222" t="s">
        <v>57</v>
      </c>
      <c r="B19" s="223"/>
      <c r="C19" s="99">
        <v>9.9000000000000005E-2</v>
      </c>
      <c r="D19" s="10">
        <f>C19*L6</f>
        <v>9.9000000000000005E-2</v>
      </c>
      <c r="E19" s="110">
        <v>21</v>
      </c>
      <c r="F19" s="11">
        <f>D19*E19</f>
        <v>2.0790000000000002</v>
      </c>
      <c r="G19" s="93">
        <v>0.158</v>
      </c>
      <c r="H19" s="34">
        <f>G19*M6</f>
        <v>0.158</v>
      </c>
      <c r="I19" s="98">
        <v>21</v>
      </c>
      <c r="J19" s="16">
        <f>H19*I19</f>
        <v>3.3180000000000001</v>
      </c>
      <c r="K19" s="22">
        <f>D19+H19</f>
        <v>0.25700000000000001</v>
      </c>
      <c r="L19" s="138">
        <f>F19+J19</f>
        <v>5.3970000000000002</v>
      </c>
      <c r="M19" s="139"/>
    </row>
    <row r="20" spans="1:13" ht="15" customHeight="1">
      <c r="A20" s="222" t="s">
        <v>35</v>
      </c>
      <c r="B20" s="223"/>
      <c r="C20" s="96">
        <v>7.4999999999999997E-3</v>
      </c>
      <c r="D20" s="10">
        <f>C20*L6</f>
        <v>7.4999999999999997E-3</v>
      </c>
      <c r="E20" s="111">
        <v>46</v>
      </c>
      <c r="F20" s="11">
        <f t="shared" ref="F20:F26" si="0">D20*E20</f>
        <v>0.34499999999999997</v>
      </c>
      <c r="G20" s="93">
        <v>1.2500000000000001E-2</v>
      </c>
      <c r="H20" s="34">
        <f>G20*M6</f>
        <v>1.2500000000000001E-2</v>
      </c>
      <c r="I20" s="98">
        <v>46</v>
      </c>
      <c r="J20" s="16">
        <f t="shared" ref="J20:J26" si="1">H20*I20</f>
        <v>0.57500000000000007</v>
      </c>
      <c r="K20" s="22">
        <f t="shared" ref="K20:K26" si="2">D20+H20</f>
        <v>0.02</v>
      </c>
      <c r="L20" s="138">
        <f t="shared" ref="L20:L25" si="3">F20+J20</f>
        <v>0.92</v>
      </c>
      <c r="M20" s="139"/>
    </row>
    <row r="21" spans="1:13" ht="15" customHeight="1">
      <c r="A21" s="232" t="s">
        <v>40</v>
      </c>
      <c r="B21" s="223"/>
      <c r="C21" s="96">
        <v>3.0000000000000001E-3</v>
      </c>
      <c r="D21" s="10">
        <f>C21*L6</f>
        <v>3.0000000000000001E-3</v>
      </c>
      <c r="E21" s="111">
        <v>127</v>
      </c>
      <c r="F21" s="11">
        <f t="shared" si="0"/>
        <v>0.38100000000000001</v>
      </c>
      <c r="G21" s="93">
        <v>5.0000000000000001E-3</v>
      </c>
      <c r="H21" s="34">
        <f>G21*M6</f>
        <v>5.0000000000000001E-3</v>
      </c>
      <c r="I21" s="98">
        <v>127</v>
      </c>
      <c r="J21" s="16">
        <f t="shared" si="1"/>
        <v>0.63500000000000001</v>
      </c>
      <c r="K21" s="22">
        <f t="shared" si="2"/>
        <v>8.0000000000000002E-3</v>
      </c>
      <c r="L21" s="138">
        <f t="shared" si="3"/>
        <v>1.016</v>
      </c>
      <c r="M21" s="139"/>
    </row>
    <row r="22" spans="1:13" ht="15" customHeight="1">
      <c r="A22" s="226" t="s">
        <v>30</v>
      </c>
      <c r="B22" s="227"/>
      <c r="C22" s="100">
        <v>3.0000000000000001E-3</v>
      </c>
      <c r="D22" s="10">
        <f>C22*L6</f>
        <v>3.0000000000000001E-3</v>
      </c>
      <c r="E22" s="101">
        <v>88</v>
      </c>
      <c r="F22" s="11">
        <f t="shared" si="0"/>
        <v>0.26400000000000001</v>
      </c>
      <c r="G22" s="102">
        <v>5.0000000000000001E-3</v>
      </c>
      <c r="H22" s="34">
        <f>G22*M6</f>
        <v>5.0000000000000001E-3</v>
      </c>
      <c r="I22" s="104">
        <v>88</v>
      </c>
      <c r="J22" s="16">
        <f t="shared" si="1"/>
        <v>0.44</v>
      </c>
      <c r="K22" s="22">
        <f t="shared" si="2"/>
        <v>8.0000000000000002E-3</v>
      </c>
      <c r="L22" s="138">
        <f t="shared" si="3"/>
        <v>0.70399999999999996</v>
      </c>
      <c r="M22" s="139"/>
    </row>
    <row r="23" spans="1:13" ht="15" customHeight="1">
      <c r="A23" s="226" t="s">
        <v>70</v>
      </c>
      <c r="B23" s="227"/>
      <c r="C23" s="100">
        <v>2.0000000000000001E-4</v>
      </c>
      <c r="D23" s="10">
        <f>C23*L6</f>
        <v>2.0000000000000001E-4</v>
      </c>
      <c r="E23" s="101">
        <v>936</v>
      </c>
      <c r="F23" s="11">
        <f t="shared" si="0"/>
        <v>0.18720000000000001</v>
      </c>
      <c r="G23" s="102">
        <v>2.9999999999999997E-4</v>
      </c>
      <c r="H23" s="34">
        <f>G23*M6</f>
        <v>2.9999999999999997E-4</v>
      </c>
      <c r="I23" s="104">
        <v>936</v>
      </c>
      <c r="J23" s="16">
        <f t="shared" si="1"/>
        <v>0.28079999999999999</v>
      </c>
      <c r="K23" s="22">
        <f t="shared" si="2"/>
        <v>5.0000000000000001E-4</v>
      </c>
      <c r="L23" s="138">
        <f t="shared" si="3"/>
        <v>0.46799999999999997</v>
      </c>
      <c r="M23" s="139"/>
    </row>
    <row r="24" spans="1:13">
      <c r="A24" s="177" t="s">
        <v>50</v>
      </c>
      <c r="B24" s="152"/>
      <c r="C24" s="10">
        <v>5.9999999999999995E-4</v>
      </c>
      <c r="D24" s="10">
        <f>C24*L6</f>
        <v>5.9999999999999995E-4</v>
      </c>
      <c r="E24" s="11">
        <v>16</v>
      </c>
      <c r="F24" s="11">
        <f t="shared" si="0"/>
        <v>9.5999999999999992E-3</v>
      </c>
      <c r="G24" s="102">
        <v>5.9999999999999995E-4</v>
      </c>
      <c r="H24" s="34">
        <f>G24*M7</f>
        <v>0</v>
      </c>
      <c r="I24" s="32">
        <v>16</v>
      </c>
      <c r="J24" s="16">
        <f t="shared" si="1"/>
        <v>0</v>
      </c>
      <c r="K24" s="22">
        <f t="shared" si="2"/>
        <v>5.9999999999999995E-4</v>
      </c>
      <c r="L24" s="138">
        <f>F24+J24</f>
        <v>9.5999999999999992E-3</v>
      </c>
      <c r="M24" s="139"/>
    </row>
    <row r="25" spans="1:13" hidden="1">
      <c r="A25" s="136"/>
      <c r="B25" s="137"/>
      <c r="C25" s="10"/>
      <c r="D25" s="10">
        <f>C25*L6</f>
        <v>0</v>
      </c>
      <c r="E25" s="11"/>
      <c r="F25" s="11">
        <f t="shared" si="0"/>
        <v>0</v>
      </c>
      <c r="G25" s="102"/>
      <c r="H25" s="34">
        <f>G25*M6</f>
        <v>0</v>
      </c>
      <c r="I25" s="32"/>
      <c r="J25" s="16">
        <f t="shared" si="1"/>
        <v>0</v>
      </c>
      <c r="K25" s="22">
        <f t="shared" si="2"/>
        <v>0</v>
      </c>
      <c r="L25" s="138">
        <f t="shared" si="3"/>
        <v>0</v>
      </c>
      <c r="M25" s="139"/>
    </row>
    <row r="26" spans="1:13" hidden="1">
      <c r="A26" s="136"/>
      <c r="B26" s="137"/>
      <c r="C26" s="10"/>
      <c r="D26" s="10">
        <f>C26*L6</f>
        <v>0</v>
      </c>
      <c r="E26" s="11"/>
      <c r="F26" s="11">
        <f t="shared" si="0"/>
        <v>0</v>
      </c>
      <c r="G26" s="102"/>
      <c r="H26" s="34">
        <f>G26*M7</f>
        <v>0</v>
      </c>
      <c r="I26" s="32"/>
      <c r="J26" s="16">
        <f t="shared" si="1"/>
        <v>0</v>
      </c>
      <c r="K26" s="22">
        <f t="shared" si="2"/>
        <v>0</v>
      </c>
      <c r="L26" s="138">
        <f>F26+J26</f>
        <v>0</v>
      </c>
      <c r="M26" s="139"/>
    </row>
    <row r="27" spans="1:13" hidden="1">
      <c r="A27" s="136"/>
      <c r="B27" s="137"/>
      <c r="C27" s="28"/>
      <c r="D27" s="28">
        <f>C27*L6</f>
        <v>0</v>
      </c>
      <c r="E27" s="29"/>
      <c r="F27" s="29">
        <f>D27*E27</f>
        <v>0</v>
      </c>
      <c r="G27" s="39"/>
      <c r="H27" s="15">
        <f>G27*M6</f>
        <v>0</v>
      </c>
      <c r="I27" s="31"/>
      <c r="J27" s="16">
        <f>H27*I27</f>
        <v>0</v>
      </c>
      <c r="K27" s="37">
        <f>D27+H27</f>
        <v>0</v>
      </c>
      <c r="L27" s="207">
        <f>F27+J27</f>
        <v>0</v>
      </c>
      <c r="M27" s="208"/>
    </row>
    <row r="28" spans="1:13">
      <c r="A28" s="136"/>
      <c r="B28" s="137"/>
      <c r="C28" s="10"/>
      <c r="D28" s="10">
        <f>C28*L6</f>
        <v>0</v>
      </c>
      <c r="E28" s="11"/>
      <c r="F28" s="11">
        <f>D28*E28</f>
        <v>0</v>
      </c>
      <c r="G28" s="39"/>
      <c r="H28" s="15">
        <f>G28*M6</f>
        <v>0</v>
      </c>
      <c r="I28" s="31"/>
      <c r="J28" s="16">
        <f>H28*I28</f>
        <v>0</v>
      </c>
      <c r="K28" s="22">
        <f>D28+H28</f>
        <v>0</v>
      </c>
      <c r="L28" s="138">
        <f>F28+J28</f>
        <v>0</v>
      </c>
      <c r="M28" s="139"/>
    </row>
    <row r="29" spans="1:13">
      <c r="A29" s="136" t="s">
        <v>49</v>
      </c>
      <c r="B29" s="137"/>
      <c r="C29" s="10">
        <v>0.04</v>
      </c>
      <c r="D29" s="10">
        <f>C29*L6</f>
        <v>0.04</v>
      </c>
      <c r="E29" s="11">
        <v>252</v>
      </c>
      <c r="F29" s="11">
        <f t="shared" ref="F29:F36" si="4">D29*E29</f>
        <v>10.08</v>
      </c>
      <c r="G29" s="39">
        <v>4.8000000000000001E-2</v>
      </c>
      <c r="H29" s="34">
        <f>G29*M6</f>
        <v>4.8000000000000001E-2</v>
      </c>
      <c r="I29" s="31">
        <v>252</v>
      </c>
      <c r="J29" s="16">
        <f t="shared" ref="J29:J36" si="5">H29*I29</f>
        <v>12.096</v>
      </c>
      <c r="K29" s="22">
        <f t="shared" ref="K29:K36" si="6">D29+H29</f>
        <v>8.7999999999999995E-2</v>
      </c>
      <c r="L29" s="138">
        <f t="shared" ref="L29:L36" si="7">F29+J29</f>
        <v>22.176000000000002</v>
      </c>
      <c r="M29" s="139"/>
    </row>
    <row r="30" spans="1:13">
      <c r="A30" s="136" t="s">
        <v>27</v>
      </c>
      <c r="B30" s="137"/>
      <c r="C30" s="10">
        <v>0.08</v>
      </c>
      <c r="D30" s="10">
        <f>C30*L6</f>
        <v>0.08</v>
      </c>
      <c r="E30" s="11">
        <v>22</v>
      </c>
      <c r="F30" s="11">
        <f t="shared" si="4"/>
        <v>1.76</v>
      </c>
      <c r="G30" s="39">
        <v>0.1</v>
      </c>
      <c r="H30" s="34">
        <f>G30*M6</f>
        <v>0.1</v>
      </c>
      <c r="I30" s="31">
        <v>22</v>
      </c>
      <c r="J30" s="16">
        <f t="shared" si="5"/>
        <v>2.2000000000000002</v>
      </c>
      <c r="K30" s="22">
        <f t="shared" si="6"/>
        <v>0.18</v>
      </c>
      <c r="L30" s="138">
        <f t="shared" si="7"/>
        <v>3.96</v>
      </c>
      <c r="M30" s="139"/>
    </row>
    <row r="31" spans="1:13">
      <c r="A31" s="136" t="s">
        <v>36</v>
      </c>
      <c r="B31" s="137"/>
      <c r="C31" s="10">
        <v>0.01</v>
      </c>
      <c r="D31" s="10">
        <f>C31*L6</f>
        <v>0.01</v>
      </c>
      <c r="E31" s="11">
        <v>26</v>
      </c>
      <c r="F31" s="11">
        <f t="shared" si="4"/>
        <v>0.26</v>
      </c>
      <c r="G31" s="39">
        <v>1.2E-2</v>
      </c>
      <c r="H31" s="34">
        <f>G31*M6</f>
        <v>1.2E-2</v>
      </c>
      <c r="I31" s="31">
        <v>26</v>
      </c>
      <c r="J31" s="16">
        <f t="shared" si="5"/>
        <v>0.312</v>
      </c>
      <c r="K31" s="22">
        <f t="shared" si="6"/>
        <v>2.1999999999999999E-2</v>
      </c>
      <c r="L31" s="138">
        <f t="shared" si="7"/>
        <v>0.57200000000000006</v>
      </c>
      <c r="M31" s="139"/>
    </row>
    <row r="32" spans="1:13">
      <c r="A32" s="136" t="s">
        <v>35</v>
      </c>
      <c r="B32" s="137"/>
      <c r="C32" s="10">
        <v>0.01</v>
      </c>
      <c r="D32" s="10">
        <f>C32*L6</f>
        <v>0.01</v>
      </c>
      <c r="E32" s="11">
        <v>46</v>
      </c>
      <c r="F32" s="11">
        <f t="shared" si="4"/>
        <v>0.46</v>
      </c>
      <c r="G32" s="39">
        <v>1.2500000000000001E-2</v>
      </c>
      <c r="H32" s="34">
        <f>G32*M6</f>
        <v>1.2500000000000001E-2</v>
      </c>
      <c r="I32" s="31">
        <v>46</v>
      </c>
      <c r="J32" s="16">
        <f t="shared" si="5"/>
        <v>0.57500000000000007</v>
      </c>
      <c r="K32" s="22">
        <f t="shared" si="6"/>
        <v>2.2499999999999999E-2</v>
      </c>
      <c r="L32" s="138">
        <f t="shared" si="7"/>
        <v>1.0350000000000001</v>
      </c>
      <c r="M32" s="139"/>
    </row>
    <row r="33" spans="1:13">
      <c r="A33" s="136" t="s">
        <v>19</v>
      </c>
      <c r="B33" s="137"/>
      <c r="C33" s="10">
        <v>2.5000000000000001E-3</v>
      </c>
      <c r="D33" s="10">
        <f>C33*L6</f>
        <v>2.5000000000000001E-3</v>
      </c>
      <c r="E33" s="11">
        <v>820</v>
      </c>
      <c r="F33" s="11">
        <f t="shared" si="4"/>
        <v>2.0499999999999998</v>
      </c>
      <c r="G33" s="39">
        <v>3.0000000000000001E-3</v>
      </c>
      <c r="H33" s="34">
        <f>G33*M6</f>
        <v>3.0000000000000001E-3</v>
      </c>
      <c r="I33" s="31">
        <v>820</v>
      </c>
      <c r="J33" s="16">
        <f t="shared" si="5"/>
        <v>2.46</v>
      </c>
      <c r="K33" s="22">
        <f t="shared" si="6"/>
        <v>5.4999999999999997E-3</v>
      </c>
      <c r="L33" s="138">
        <f t="shared" si="7"/>
        <v>4.51</v>
      </c>
      <c r="M33" s="139"/>
    </row>
    <row r="34" spans="1:13">
      <c r="A34" s="136" t="s">
        <v>80</v>
      </c>
      <c r="B34" s="137"/>
      <c r="C34" s="10">
        <v>8.0000000000000002E-3</v>
      </c>
      <c r="D34" s="10">
        <f>C34*L6</f>
        <v>8.0000000000000002E-3</v>
      </c>
      <c r="E34" s="11">
        <v>37</v>
      </c>
      <c r="F34" s="11">
        <f t="shared" si="4"/>
        <v>0.29599999999999999</v>
      </c>
      <c r="G34" s="39">
        <v>0.01</v>
      </c>
      <c r="H34" s="34">
        <f>G34*M6</f>
        <v>0.01</v>
      </c>
      <c r="I34" s="31">
        <v>37</v>
      </c>
      <c r="J34" s="16">
        <f t="shared" si="5"/>
        <v>0.37</v>
      </c>
      <c r="K34" s="22">
        <f t="shared" si="6"/>
        <v>1.8000000000000002E-2</v>
      </c>
      <c r="L34" s="138">
        <f t="shared" si="7"/>
        <v>0.66599999999999993</v>
      </c>
      <c r="M34" s="139"/>
    </row>
    <row r="35" spans="1:13" hidden="1">
      <c r="A35" s="136"/>
      <c r="B35" s="137"/>
      <c r="C35" s="10"/>
      <c r="D35" s="10">
        <f>(C35*L6)/0.055</f>
        <v>0</v>
      </c>
      <c r="E35" s="11"/>
      <c r="F35" s="11">
        <f t="shared" si="4"/>
        <v>0</v>
      </c>
      <c r="G35" s="39"/>
      <c r="H35" s="34">
        <f>(G35*M6)/0.055</f>
        <v>0</v>
      </c>
      <c r="I35" s="31"/>
      <c r="J35" s="16">
        <f t="shared" si="5"/>
        <v>0</v>
      </c>
      <c r="K35" s="22">
        <f t="shared" si="6"/>
        <v>0</v>
      </c>
      <c r="L35" s="138">
        <f t="shared" si="7"/>
        <v>0</v>
      </c>
      <c r="M35" s="139"/>
    </row>
    <row r="36" spans="1:13">
      <c r="A36" s="136" t="s">
        <v>50</v>
      </c>
      <c r="B36" s="137"/>
      <c r="C36" s="10">
        <v>1.6999999999999999E-3</v>
      </c>
      <c r="D36" s="10">
        <f>C36*L6</f>
        <v>1.6999999999999999E-3</v>
      </c>
      <c r="E36" s="11">
        <v>16</v>
      </c>
      <c r="F36" s="11">
        <f t="shared" si="4"/>
        <v>2.7199999999999998E-2</v>
      </c>
      <c r="G36" s="39">
        <v>2.3E-3</v>
      </c>
      <c r="H36" s="34">
        <f>G36*M6</f>
        <v>2.3E-3</v>
      </c>
      <c r="I36" s="31">
        <v>16</v>
      </c>
      <c r="J36" s="16">
        <f t="shared" si="5"/>
        <v>3.6799999999999999E-2</v>
      </c>
      <c r="K36" s="22">
        <f t="shared" si="6"/>
        <v>4.0000000000000001E-3</v>
      </c>
      <c r="L36" s="138">
        <f t="shared" si="7"/>
        <v>6.4000000000000001E-2</v>
      </c>
      <c r="M36" s="139"/>
    </row>
    <row r="37" spans="1:13">
      <c r="A37" s="177"/>
      <c r="B37" s="205"/>
      <c r="C37" s="10"/>
      <c r="D37" s="10"/>
      <c r="E37" s="11"/>
      <c r="F37" s="11"/>
      <c r="G37" s="35"/>
      <c r="H37" s="34"/>
      <c r="I37" s="32"/>
      <c r="J37" s="16"/>
      <c r="K37" s="22"/>
      <c r="L37" s="23"/>
      <c r="M37" s="36"/>
    </row>
    <row r="38" spans="1:13">
      <c r="A38" s="136" t="s">
        <v>68</v>
      </c>
      <c r="B38" s="137"/>
      <c r="C38" s="10">
        <v>0.107</v>
      </c>
      <c r="D38" s="10">
        <f>C38*L6</f>
        <v>0.107</v>
      </c>
      <c r="E38" s="11">
        <v>500</v>
      </c>
      <c r="F38" s="11">
        <f t="shared" ref="F38:F44" si="8">D38*E38</f>
        <v>53.5</v>
      </c>
      <c r="G38" s="35">
        <v>0.107</v>
      </c>
      <c r="H38" s="34">
        <f>G38*M6</f>
        <v>0.107</v>
      </c>
      <c r="I38" s="32">
        <v>500</v>
      </c>
      <c r="J38" s="16">
        <f t="shared" ref="J38:J44" si="9">H38*I38</f>
        <v>53.5</v>
      </c>
      <c r="K38" s="22">
        <f t="shared" ref="K38:K56" si="10">D38+H38</f>
        <v>0.214</v>
      </c>
      <c r="L38" s="138">
        <f t="shared" ref="L38:L44" si="11">F38+J38</f>
        <v>107</v>
      </c>
      <c r="M38" s="139"/>
    </row>
    <row r="39" spans="1:13">
      <c r="A39" s="136" t="s">
        <v>54</v>
      </c>
      <c r="B39" s="137"/>
      <c r="C39" s="10">
        <v>3.0000000000000001E-3</v>
      </c>
      <c r="D39" s="10">
        <f>C39*L6</f>
        <v>3.0000000000000001E-3</v>
      </c>
      <c r="E39" s="11">
        <v>242</v>
      </c>
      <c r="F39" s="11">
        <f t="shared" si="8"/>
        <v>0.72599999999999998</v>
      </c>
      <c r="G39" s="35">
        <v>3.0000000000000001E-3</v>
      </c>
      <c r="H39" s="34">
        <f>G39*M6</f>
        <v>3.0000000000000001E-3</v>
      </c>
      <c r="I39" s="32">
        <v>242</v>
      </c>
      <c r="J39" s="16">
        <f t="shared" si="9"/>
        <v>0.72599999999999998</v>
      </c>
      <c r="K39" s="22">
        <f t="shared" si="10"/>
        <v>6.0000000000000001E-3</v>
      </c>
      <c r="L39" s="138">
        <f t="shared" si="11"/>
        <v>1.452</v>
      </c>
      <c r="M39" s="139"/>
    </row>
    <row r="40" spans="1:13">
      <c r="A40" s="136" t="s">
        <v>40</v>
      </c>
      <c r="B40" s="137"/>
      <c r="C40" s="10">
        <v>8.9999999999999993E-3</v>
      </c>
      <c r="D40" s="10">
        <f>C40*L6</f>
        <v>8.9999999999999993E-3</v>
      </c>
      <c r="E40" s="11">
        <v>127</v>
      </c>
      <c r="F40" s="11">
        <f t="shared" si="8"/>
        <v>1.143</v>
      </c>
      <c r="G40" s="35">
        <v>8.9999999999999993E-3</v>
      </c>
      <c r="H40" s="34">
        <f>G40*M6</f>
        <v>8.9999999999999993E-3</v>
      </c>
      <c r="I40" s="32">
        <v>127</v>
      </c>
      <c r="J40" s="16">
        <f t="shared" si="9"/>
        <v>1.143</v>
      </c>
      <c r="K40" s="22">
        <f t="shared" si="10"/>
        <v>1.7999999999999999E-2</v>
      </c>
      <c r="L40" s="138">
        <f t="shared" si="11"/>
        <v>2.286</v>
      </c>
      <c r="M40" s="139"/>
    </row>
    <row r="41" spans="1:13">
      <c r="A41" s="136" t="s">
        <v>52</v>
      </c>
      <c r="B41" s="137"/>
      <c r="C41" s="10">
        <v>2E-3</v>
      </c>
      <c r="D41" s="10">
        <f>C41*L6</f>
        <v>2E-3</v>
      </c>
      <c r="E41" s="11">
        <v>42</v>
      </c>
      <c r="F41" s="11">
        <f t="shared" si="8"/>
        <v>8.4000000000000005E-2</v>
      </c>
      <c r="G41" s="35">
        <v>2E-3</v>
      </c>
      <c r="H41" s="34">
        <f>G41*M6</f>
        <v>2E-3</v>
      </c>
      <c r="I41" s="32">
        <v>42</v>
      </c>
      <c r="J41" s="16">
        <f t="shared" si="9"/>
        <v>8.4000000000000005E-2</v>
      </c>
      <c r="K41" s="22">
        <f t="shared" si="10"/>
        <v>4.0000000000000001E-3</v>
      </c>
      <c r="L41" s="138">
        <f t="shared" si="11"/>
        <v>0.16800000000000001</v>
      </c>
      <c r="M41" s="139"/>
    </row>
    <row r="42" spans="1:13">
      <c r="A42" s="136" t="s">
        <v>87</v>
      </c>
      <c r="B42" s="137"/>
      <c r="C42" s="10">
        <v>2.4E-2</v>
      </c>
      <c r="D42" s="10">
        <f>C42*L6</f>
        <v>2.4E-2</v>
      </c>
      <c r="E42" s="11">
        <v>170</v>
      </c>
      <c r="F42" s="11">
        <f t="shared" si="8"/>
        <v>4.08</v>
      </c>
      <c r="G42" s="35">
        <v>2.4E-2</v>
      </c>
      <c r="H42" s="34">
        <f>G42*M6</f>
        <v>2.4E-2</v>
      </c>
      <c r="I42" s="32">
        <v>170</v>
      </c>
      <c r="J42" s="16">
        <f t="shared" si="9"/>
        <v>4.08</v>
      </c>
      <c r="K42" s="22">
        <f t="shared" si="10"/>
        <v>4.8000000000000001E-2</v>
      </c>
      <c r="L42" s="138">
        <f t="shared" si="11"/>
        <v>8.16</v>
      </c>
      <c r="M42" s="139"/>
    </row>
    <row r="43" spans="1:13">
      <c r="A43" s="136" t="s">
        <v>36</v>
      </c>
      <c r="B43" s="137"/>
      <c r="C43" s="10">
        <v>1.55E-2</v>
      </c>
      <c r="D43" s="10">
        <f>C43*L6</f>
        <v>1.55E-2</v>
      </c>
      <c r="E43" s="11">
        <v>26</v>
      </c>
      <c r="F43" s="11">
        <f t="shared" si="8"/>
        <v>0.40300000000000002</v>
      </c>
      <c r="G43" s="35">
        <v>1.55E-2</v>
      </c>
      <c r="H43" s="34">
        <f>G43*M6</f>
        <v>1.55E-2</v>
      </c>
      <c r="I43" s="32">
        <v>26</v>
      </c>
      <c r="J43" s="16">
        <f t="shared" si="9"/>
        <v>0.40300000000000002</v>
      </c>
      <c r="K43" s="22">
        <f t="shared" si="10"/>
        <v>3.1E-2</v>
      </c>
      <c r="L43" s="138">
        <f t="shared" si="11"/>
        <v>0.80600000000000005</v>
      </c>
      <c r="M43" s="139"/>
    </row>
    <row r="44" spans="1:13" ht="15" customHeight="1">
      <c r="A44" s="226" t="s">
        <v>50</v>
      </c>
      <c r="B44" s="227"/>
      <c r="C44" s="100">
        <v>1E-3</v>
      </c>
      <c r="D44" s="10">
        <f>C44*L6</f>
        <v>1E-3</v>
      </c>
      <c r="E44" s="101">
        <v>16</v>
      </c>
      <c r="F44" s="11">
        <f t="shared" si="8"/>
        <v>1.6E-2</v>
      </c>
      <c r="G44" s="102">
        <v>1E-3</v>
      </c>
      <c r="H44" s="34">
        <f>G44*M6</f>
        <v>1E-3</v>
      </c>
      <c r="I44" s="104">
        <v>16</v>
      </c>
      <c r="J44" s="16">
        <f t="shared" si="9"/>
        <v>1.6E-2</v>
      </c>
      <c r="K44" s="22">
        <f t="shared" si="10"/>
        <v>2E-3</v>
      </c>
      <c r="L44" s="138">
        <f t="shared" si="11"/>
        <v>3.2000000000000001E-2</v>
      </c>
      <c r="M44" s="139"/>
    </row>
    <row r="45" spans="1:13" s="133" customFormat="1" ht="15" customHeight="1">
      <c r="A45" s="226"/>
      <c r="B45" s="227"/>
      <c r="C45" s="100"/>
      <c r="D45" s="10"/>
      <c r="E45" s="101"/>
      <c r="F45" s="11"/>
      <c r="G45" s="102"/>
      <c r="H45" s="34"/>
      <c r="I45" s="104"/>
      <c r="J45" s="16"/>
      <c r="K45" s="22"/>
      <c r="L45" s="138"/>
      <c r="M45" s="139"/>
    </row>
    <row r="46" spans="1:13" s="133" customFormat="1" ht="15" customHeight="1">
      <c r="A46" s="226" t="s">
        <v>75</v>
      </c>
      <c r="B46" s="227"/>
      <c r="C46" s="100">
        <v>5.2999999999999999E-2</v>
      </c>
      <c r="D46" s="10">
        <f>C46*L6</f>
        <v>5.2999999999999999E-2</v>
      </c>
      <c r="E46" s="101">
        <v>42</v>
      </c>
      <c r="F46" s="11">
        <f>D46*E46</f>
        <v>2.226</v>
      </c>
      <c r="G46" s="102">
        <v>6.3E-2</v>
      </c>
      <c r="H46" s="34">
        <f>G46*M6</f>
        <v>6.3E-2</v>
      </c>
      <c r="I46" s="104">
        <v>42</v>
      </c>
      <c r="J46" s="16">
        <f>H46*I46</f>
        <v>2.6459999999999999</v>
      </c>
      <c r="K46" s="22">
        <f>D46+H46</f>
        <v>0.11599999999999999</v>
      </c>
      <c r="L46" s="138">
        <f t="shared" ref="L46:L48" si="12">F46+J46</f>
        <v>4.8719999999999999</v>
      </c>
      <c r="M46" s="139"/>
    </row>
    <row r="47" spans="1:13" s="133" customFormat="1" ht="15" customHeight="1">
      <c r="A47" s="226" t="s">
        <v>19</v>
      </c>
      <c r="B47" s="227"/>
      <c r="C47" s="100">
        <v>5.0000000000000001E-3</v>
      </c>
      <c r="D47" s="10">
        <f>C47*L6</f>
        <v>5.0000000000000001E-3</v>
      </c>
      <c r="E47" s="101">
        <v>820</v>
      </c>
      <c r="F47" s="11">
        <f t="shared" ref="F47:F48" si="13">D47*E47</f>
        <v>4.0999999999999996</v>
      </c>
      <c r="G47" s="102">
        <v>6.0000000000000001E-3</v>
      </c>
      <c r="H47" s="34">
        <f>G47*M6</f>
        <v>6.0000000000000001E-3</v>
      </c>
      <c r="I47" s="104">
        <v>820</v>
      </c>
      <c r="J47" s="16">
        <f t="shared" ref="J47:J48" si="14">H47*I47</f>
        <v>4.92</v>
      </c>
      <c r="K47" s="22">
        <f t="shared" ref="K47:K48" si="15">D47+H47</f>
        <v>1.0999999999999999E-2</v>
      </c>
      <c r="L47" s="138">
        <f t="shared" si="12"/>
        <v>9.02</v>
      </c>
      <c r="M47" s="139"/>
    </row>
    <row r="48" spans="1:13" s="133" customFormat="1" ht="15" customHeight="1">
      <c r="A48" s="226" t="s">
        <v>50</v>
      </c>
      <c r="B48" s="227"/>
      <c r="C48" s="100">
        <v>1E-3</v>
      </c>
      <c r="D48" s="10">
        <f>C48*L6</f>
        <v>1E-3</v>
      </c>
      <c r="E48" s="101">
        <v>16</v>
      </c>
      <c r="F48" s="11">
        <f t="shared" si="13"/>
        <v>1.6E-2</v>
      </c>
      <c r="G48" s="102">
        <v>1E-3</v>
      </c>
      <c r="H48" s="34">
        <f>G48*M6</f>
        <v>1E-3</v>
      </c>
      <c r="I48" s="104">
        <v>16</v>
      </c>
      <c r="J48" s="16">
        <f t="shared" si="14"/>
        <v>1.6E-2</v>
      </c>
      <c r="K48" s="22">
        <f t="shared" si="15"/>
        <v>2E-3</v>
      </c>
      <c r="L48" s="138">
        <f t="shared" si="12"/>
        <v>3.2000000000000001E-2</v>
      </c>
      <c r="M48" s="139"/>
    </row>
    <row r="49" spans="1:13">
      <c r="A49" s="136"/>
      <c r="B49" s="137"/>
      <c r="C49" s="10"/>
      <c r="D49" s="10"/>
      <c r="E49" s="11"/>
      <c r="F49" s="11"/>
      <c r="G49" s="35"/>
      <c r="H49" s="34"/>
      <c r="I49" s="32"/>
      <c r="J49" s="16"/>
      <c r="K49" s="22"/>
      <c r="L49" s="23"/>
      <c r="M49" s="36"/>
    </row>
    <row r="50" spans="1:13">
      <c r="A50" s="136" t="s">
        <v>69</v>
      </c>
      <c r="B50" s="137"/>
      <c r="C50" s="10">
        <v>0.04</v>
      </c>
      <c r="D50" s="10">
        <f>C50*L6</f>
        <v>0.04</v>
      </c>
      <c r="E50" s="11">
        <v>71</v>
      </c>
      <c r="F50" s="11">
        <f>D50*E50</f>
        <v>2.84</v>
      </c>
      <c r="G50" s="24">
        <v>0.06</v>
      </c>
      <c r="H50" s="34">
        <f>G50*M6</f>
        <v>0.06</v>
      </c>
      <c r="I50" s="32">
        <v>71</v>
      </c>
      <c r="J50" s="16">
        <f>H50*I50</f>
        <v>4.26</v>
      </c>
      <c r="K50" s="22">
        <f t="shared" si="10"/>
        <v>0.1</v>
      </c>
      <c r="L50" s="138">
        <f>F50+J50</f>
        <v>7.1</v>
      </c>
      <c r="M50" s="139"/>
    </row>
    <row r="51" spans="1:13">
      <c r="A51" s="136"/>
      <c r="B51" s="137"/>
      <c r="C51" s="10"/>
      <c r="D51" s="10"/>
      <c r="E51" s="11"/>
      <c r="F51" s="11"/>
      <c r="G51" s="24"/>
      <c r="H51" s="34"/>
      <c r="I51" s="32"/>
      <c r="J51" s="16"/>
      <c r="K51" s="22"/>
      <c r="L51" s="23"/>
      <c r="M51" s="36"/>
    </row>
    <row r="52" spans="1:13">
      <c r="A52" s="136" t="s">
        <v>88</v>
      </c>
      <c r="B52" s="137"/>
      <c r="C52" s="10">
        <v>0.03</v>
      </c>
      <c r="D52" s="10">
        <f>C52*L6</f>
        <v>0.03</v>
      </c>
      <c r="E52" s="11">
        <v>66</v>
      </c>
      <c r="F52" s="11">
        <f>D52*E52</f>
        <v>1.98</v>
      </c>
      <c r="G52" s="24">
        <v>0.03</v>
      </c>
      <c r="H52" s="15">
        <f>G52*M6</f>
        <v>0.03</v>
      </c>
      <c r="I52" s="31">
        <v>66</v>
      </c>
      <c r="J52" s="16">
        <f>H52*I52</f>
        <v>1.98</v>
      </c>
      <c r="K52" s="22">
        <f t="shared" si="10"/>
        <v>0.06</v>
      </c>
      <c r="L52" s="138">
        <f>F52+J52</f>
        <v>3.96</v>
      </c>
      <c r="M52" s="139"/>
    </row>
    <row r="53" spans="1:13">
      <c r="A53" s="136"/>
      <c r="B53" s="137"/>
      <c r="C53" s="10"/>
      <c r="D53" s="10">
        <f>C53*L6</f>
        <v>0</v>
      </c>
      <c r="E53" s="11"/>
      <c r="F53" s="11">
        <f>D53*E53</f>
        <v>0</v>
      </c>
      <c r="G53" s="15"/>
      <c r="H53" s="15">
        <f>G53*M6</f>
        <v>0</v>
      </c>
      <c r="I53" s="17"/>
      <c r="J53" s="16">
        <f>H53*I53</f>
        <v>0</v>
      </c>
      <c r="K53" s="22">
        <f t="shared" si="10"/>
        <v>0</v>
      </c>
      <c r="L53" s="138">
        <f>F53+J53</f>
        <v>0</v>
      </c>
      <c r="M53" s="139"/>
    </row>
    <row r="54" spans="1:13">
      <c r="A54" s="243" t="s">
        <v>65</v>
      </c>
      <c r="B54" s="255"/>
      <c r="C54" s="121">
        <v>0.2</v>
      </c>
      <c r="D54" s="28">
        <f>C54*L6</f>
        <v>0.2</v>
      </c>
      <c r="E54" s="122">
        <v>77</v>
      </c>
      <c r="F54" s="29">
        <f>D54*E54</f>
        <v>15.4</v>
      </c>
      <c r="G54" s="15">
        <v>0.2</v>
      </c>
      <c r="H54" s="15">
        <f>G54*M6</f>
        <v>0.2</v>
      </c>
      <c r="I54" s="31">
        <v>77</v>
      </c>
      <c r="J54" s="16">
        <f>H54*I54</f>
        <v>15.4</v>
      </c>
      <c r="K54" s="22">
        <f t="shared" si="10"/>
        <v>0.4</v>
      </c>
      <c r="L54" s="138">
        <f>F54+J54</f>
        <v>30.8</v>
      </c>
      <c r="M54" s="139"/>
    </row>
    <row r="55" spans="1:13">
      <c r="A55" s="136"/>
      <c r="B55" s="137"/>
      <c r="C55" s="10"/>
      <c r="D55" s="10"/>
      <c r="E55" s="11"/>
      <c r="F55" s="11"/>
      <c r="G55" s="15"/>
      <c r="H55" s="15"/>
      <c r="I55" s="31"/>
      <c r="J55" s="16"/>
      <c r="K55" s="22"/>
      <c r="L55" s="138"/>
      <c r="M55" s="139"/>
    </row>
    <row r="56" spans="1:13">
      <c r="A56" s="153" t="s">
        <v>3</v>
      </c>
      <c r="B56" s="154"/>
      <c r="C56" s="12"/>
      <c r="D56" s="13"/>
      <c r="E56" s="13"/>
      <c r="F56" s="13">
        <f>SUM(F19:F55)</f>
        <v>104.71300000000002</v>
      </c>
      <c r="G56" s="18"/>
      <c r="H56" s="18"/>
      <c r="I56" s="19"/>
      <c r="J56" s="20">
        <f>SUM(J19:J55)</f>
        <v>112.47260000000003</v>
      </c>
      <c r="K56" s="22">
        <f t="shared" si="10"/>
        <v>0</v>
      </c>
      <c r="L56" s="160">
        <f>SUM(L19:L55)</f>
        <v>217.18560000000008</v>
      </c>
      <c r="M56" s="161"/>
    </row>
    <row r="57" spans="1:13">
      <c r="A57" s="163"/>
      <c r="B57" s="164"/>
      <c r="C57" s="12"/>
      <c r="D57" s="13"/>
      <c r="E57" s="13"/>
      <c r="F57" s="13"/>
      <c r="G57" s="18"/>
      <c r="H57" s="18"/>
      <c r="I57" s="19"/>
      <c r="J57" s="20"/>
      <c r="K57" s="22"/>
      <c r="L57" s="160"/>
      <c r="M57" s="167"/>
    </row>
    <row r="58" spans="1:13">
      <c r="A58" s="4"/>
      <c r="B58" s="4"/>
      <c r="C58" s="4"/>
      <c r="D58" s="4"/>
      <c r="E58" s="4"/>
      <c r="F58" s="4"/>
      <c r="G58" s="2"/>
      <c r="H58" s="2"/>
      <c r="I58" s="2"/>
      <c r="J58" s="2"/>
      <c r="K58" s="2"/>
      <c r="L58" s="2"/>
      <c r="M58" s="2"/>
    </row>
    <row r="59" spans="1:13">
      <c r="A59" s="4"/>
      <c r="B59" s="4"/>
      <c r="C59" s="4"/>
      <c r="D59" s="4"/>
      <c r="E59" s="4"/>
      <c r="F59" s="4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B61" s="155"/>
      <c r="C61" s="155"/>
      <c r="D61" s="155"/>
      <c r="E61" s="155"/>
      <c r="F61" s="155"/>
      <c r="G61" s="155"/>
      <c r="H61" s="155"/>
      <c r="J61" s="8"/>
      <c r="K61" s="8"/>
      <c r="L61" s="8"/>
      <c r="M61" s="8"/>
    </row>
    <row r="62" spans="1:13">
      <c r="B62" s="172"/>
      <c r="C62" s="172"/>
      <c r="D62" s="172"/>
      <c r="E62" s="172"/>
      <c r="F62" s="172"/>
      <c r="G62" s="172"/>
      <c r="H62" s="172"/>
      <c r="J62" s="8"/>
      <c r="K62" s="8"/>
      <c r="L62" s="8"/>
      <c r="M62" s="8"/>
    </row>
    <row r="63" spans="1:13">
      <c r="G63" s="166"/>
      <c r="H63" s="166"/>
      <c r="I63" s="166"/>
      <c r="J63" s="8"/>
      <c r="K63" s="8"/>
      <c r="L63" s="8"/>
      <c r="M63" s="8"/>
    </row>
    <row r="64" spans="1:13">
      <c r="G64" s="165"/>
      <c r="H64" s="165"/>
      <c r="I64" s="165"/>
      <c r="L64" s="7"/>
      <c r="M64" s="7"/>
    </row>
    <row r="65" spans="1:13" s="2" customFormat="1">
      <c r="G65" s="41"/>
      <c r="H65" s="41"/>
      <c r="I65" s="41"/>
      <c r="L65" s="7"/>
      <c r="M65" s="7"/>
    </row>
    <row r="66" spans="1:13" s="2" customFormat="1"/>
    <row r="67" spans="1:13" s="2" customFormat="1">
      <c r="A67" s="157"/>
      <c r="B67" s="157"/>
      <c r="C67" s="157"/>
      <c r="D67" s="157"/>
      <c r="E67" s="156"/>
      <c r="F67" s="156"/>
      <c r="G67" s="156"/>
      <c r="H67" s="42"/>
      <c r="I67" s="162"/>
      <c r="J67" s="162"/>
      <c r="K67" s="162"/>
      <c r="L67" s="162"/>
      <c r="M67" s="162"/>
    </row>
    <row r="68" spans="1:13" s="2" customFormat="1">
      <c r="A68" s="157"/>
      <c r="B68" s="157"/>
      <c r="C68" s="157"/>
      <c r="D68" s="157"/>
      <c r="E68" s="43"/>
      <c r="F68" s="43"/>
      <c r="G68" s="43"/>
      <c r="H68" s="43"/>
      <c r="I68" s="43"/>
      <c r="J68" s="43"/>
      <c r="K68" s="43"/>
      <c r="L68" s="43"/>
      <c r="M68" s="43"/>
    </row>
    <row r="69" spans="1:13" s="2" customFormat="1">
      <c r="A69" s="44"/>
      <c r="B69" s="45"/>
      <c r="C69" s="44"/>
      <c r="E69" s="46"/>
      <c r="F69" s="46"/>
      <c r="G69" s="46"/>
      <c r="H69" s="46"/>
      <c r="I69" s="46"/>
      <c r="J69" s="46"/>
      <c r="K69" s="46"/>
      <c r="L69" s="46"/>
      <c r="M69" s="46"/>
    </row>
    <row r="70" spans="1:13" s="2" customFormat="1">
      <c r="A70" s="44"/>
      <c r="B70" s="45"/>
      <c r="C70" s="44"/>
      <c r="E70" s="46"/>
      <c r="F70" s="46"/>
      <c r="G70" s="46"/>
      <c r="H70" s="46"/>
      <c r="I70" s="46"/>
      <c r="J70" s="46"/>
      <c r="K70" s="46"/>
      <c r="L70" s="46"/>
      <c r="M70" s="46"/>
    </row>
    <row r="71" spans="1:13" s="2" customFormat="1">
      <c r="A71" s="44"/>
      <c r="B71" s="45"/>
      <c r="C71" s="44"/>
      <c r="E71" s="46"/>
      <c r="F71" s="46"/>
      <c r="G71" s="46"/>
      <c r="H71" s="46"/>
      <c r="I71" s="46"/>
      <c r="J71" s="46"/>
      <c r="K71" s="46"/>
      <c r="L71" s="46"/>
      <c r="M71" s="46"/>
    </row>
    <row r="72" spans="1:13" s="2" customFormat="1">
      <c r="A72" s="44"/>
      <c r="B72" s="45"/>
      <c r="C72" s="44"/>
      <c r="E72" s="46"/>
      <c r="F72" s="46"/>
      <c r="G72" s="46"/>
      <c r="H72" s="46"/>
      <c r="I72" s="46"/>
      <c r="J72" s="46"/>
      <c r="K72" s="46"/>
      <c r="L72" s="46"/>
      <c r="M72" s="46"/>
    </row>
    <row r="73" spans="1:13" s="2" customFormat="1">
      <c r="A73" s="44"/>
      <c r="B73" s="45"/>
      <c r="C73" s="44"/>
      <c r="E73" s="46"/>
      <c r="F73" s="46"/>
      <c r="G73" s="46"/>
      <c r="H73" s="46"/>
      <c r="I73" s="46"/>
      <c r="J73" s="46"/>
      <c r="K73" s="46"/>
      <c r="L73" s="46"/>
      <c r="M73" s="46"/>
    </row>
    <row r="74" spans="1:13" s="2" customFormat="1">
      <c r="A74" s="3"/>
      <c r="B74" s="3"/>
      <c r="C74" s="3"/>
      <c r="D74" s="3"/>
      <c r="E74" s="43"/>
      <c r="F74" s="43"/>
      <c r="G74" s="43"/>
      <c r="H74" s="43"/>
      <c r="I74" s="43"/>
      <c r="J74" s="43"/>
      <c r="K74" s="43"/>
      <c r="L74" s="43"/>
      <c r="M74" s="43"/>
    </row>
    <row r="75" spans="1:13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s="2" customFormat="1">
      <c r="A76" s="158"/>
      <c r="B76" s="159"/>
      <c r="C76" s="47"/>
      <c r="D76" s="47"/>
      <c r="E76" s="47"/>
      <c r="F76" s="47"/>
      <c r="G76" s="48"/>
      <c r="H76" s="48"/>
      <c r="I76" s="48"/>
      <c r="J76" s="48"/>
      <c r="K76" s="47"/>
      <c r="L76" s="158"/>
      <c r="M76" s="158"/>
    </row>
    <row r="77" spans="1:13" s="2" customFormat="1">
      <c r="A77" s="141"/>
      <c r="B77" s="141"/>
      <c r="C77" s="49"/>
      <c r="D77" s="49"/>
      <c r="E77" s="50"/>
      <c r="F77" s="50"/>
      <c r="G77" s="51"/>
      <c r="H77" s="52"/>
      <c r="I77" s="50"/>
      <c r="J77" s="53"/>
      <c r="K77" s="54"/>
      <c r="L77" s="144"/>
      <c r="M77" s="145"/>
    </row>
    <row r="78" spans="1:13" s="2" customFormat="1">
      <c r="A78" s="141"/>
      <c r="B78" s="141"/>
      <c r="C78" s="49"/>
      <c r="D78" s="49"/>
      <c r="E78" s="50"/>
      <c r="F78" s="50"/>
      <c r="G78" s="51"/>
      <c r="H78" s="52"/>
      <c r="I78" s="50"/>
      <c r="J78" s="53"/>
      <c r="K78" s="54"/>
      <c r="L78" s="144"/>
      <c r="M78" s="145"/>
    </row>
    <row r="79" spans="1:13" s="2" customFormat="1">
      <c r="A79" s="141"/>
      <c r="B79" s="141"/>
      <c r="C79" s="49"/>
      <c r="D79" s="49"/>
      <c r="E79" s="50"/>
      <c r="F79" s="50"/>
      <c r="G79" s="51"/>
      <c r="H79" s="52"/>
      <c r="I79" s="50"/>
      <c r="J79" s="53"/>
      <c r="K79" s="54"/>
      <c r="L79" s="144"/>
      <c r="M79" s="145"/>
    </row>
    <row r="80" spans="1:13" s="2" customFormat="1">
      <c r="A80" s="141"/>
      <c r="B80" s="141"/>
      <c r="C80" s="49"/>
      <c r="D80" s="49"/>
      <c r="E80" s="50"/>
      <c r="F80" s="50"/>
      <c r="G80" s="51"/>
      <c r="H80" s="52"/>
      <c r="I80" s="50"/>
      <c r="J80" s="53"/>
      <c r="K80" s="54"/>
      <c r="L80" s="144"/>
      <c r="M80" s="145"/>
    </row>
    <row r="81" spans="1:13" s="2" customFormat="1">
      <c r="A81" s="141"/>
      <c r="B81" s="141"/>
      <c r="C81" s="49"/>
      <c r="D81" s="49"/>
      <c r="E81" s="50"/>
      <c r="F81" s="50"/>
      <c r="G81" s="51"/>
      <c r="H81" s="52"/>
      <c r="I81" s="50"/>
      <c r="J81" s="53"/>
      <c r="K81" s="54"/>
      <c r="L81" s="144"/>
      <c r="M81" s="145"/>
    </row>
    <row r="82" spans="1:13" s="2" customFormat="1">
      <c r="A82" s="141"/>
      <c r="B82" s="142"/>
      <c r="C82" s="49"/>
      <c r="D82" s="49"/>
      <c r="E82" s="50"/>
      <c r="F82" s="50"/>
      <c r="G82" s="55"/>
      <c r="H82" s="52"/>
      <c r="I82" s="50"/>
      <c r="J82" s="53"/>
      <c r="K82" s="54"/>
      <c r="L82" s="144"/>
      <c r="M82" s="145"/>
    </row>
    <row r="83" spans="1:13" s="2" customFormat="1">
      <c r="A83" s="141"/>
      <c r="B83" s="142"/>
      <c r="C83" s="49"/>
      <c r="D83" s="49"/>
      <c r="E83" s="50"/>
      <c r="F83" s="50"/>
      <c r="G83" s="55"/>
      <c r="H83" s="52"/>
      <c r="I83" s="56"/>
      <c r="J83" s="53"/>
      <c r="K83" s="54"/>
      <c r="L83" s="144"/>
      <c r="M83" s="145"/>
    </row>
    <row r="84" spans="1:13" s="2" customFormat="1">
      <c r="A84" s="141"/>
      <c r="B84" s="142"/>
      <c r="C84" s="49"/>
      <c r="D84" s="49"/>
      <c r="E84" s="50"/>
      <c r="F84" s="50"/>
      <c r="G84" s="55"/>
      <c r="H84" s="52"/>
      <c r="I84" s="56"/>
      <c r="J84" s="53"/>
      <c r="K84" s="54"/>
      <c r="L84" s="144"/>
      <c r="M84" s="145"/>
    </row>
    <row r="85" spans="1:13" s="2" customFormat="1">
      <c r="A85" s="150"/>
      <c r="B85" s="142"/>
      <c r="C85" s="57"/>
      <c r="D85" s="57"/>
      <c r="E85" s="58"/>
      <c r="F85" s="58"/>
      <c r="G85" s="55"/>
      <c r="H85" s="52"/>
      <c r="I85" s="56"/>
      <c r="J85" s="53"/>
      <c r="K85" s="59"/>
      <c r="L85" s="148"/>
      <c r="M85" s="149"/>
    </row>
    <row r="86" spans="1:13" s="2" customFormat="1">
      <c r="A86" s="141"/>
      <c r="B86" s="142"/>
      <c r="C86" s="49"/>
      <c r="D86" s="49"/>
      <c r="E86" s="50"/>
      <c r="F86" s="50"/>
      <c r="G86" s="55"/>
      <c r="H86" s="52"/>
      <c r="I86" s="56"/>
      <c r="J86" s="53"/>
      <c r="K86" s="54"/>
      <c r="L86" s="144"/>
      <c r="M86" s="145"/>
    </row>
    <row r="87" spans="1:13" s="2" customFormat="1">
      <c r="A87" s="141"/>
      <c r="B87" s="141"/>
      <c r="C87" s="49"/>
      <c r="D87" s="49"/>
      <c r="E87" s="50"/>
      <c r="F87" s="50"/>
      <c r="G87" s="55"/>
      <c r="H87" s="52"/>
      <c r="I87" s="56"/>
      <c r="J87" s="53"/>
      <c r="K87" s="54"/>
      <c r="L87" s="60"/>
      <c r="M87" s="61"/>
    </row>
    <row r="88" spans="1:13" s="2" customFormat="1">
      <c r="A88" s="143"/>
      <c r="B88" s="143"/>
      <c r="C88" s="62"/>
      <c r="D88" s="63"/>
      <c r="E88" s="63"/>
      <c r="F88" s="63"/>
      <c r="G88" s="64"/>
      <c r="H88" s="64"/>
      <c r="I88" s="65"/>
      <c r="J88" s="66"/>
      <c r="K88" s="54"/>
      <c r="L88" s="146"/>
      <c r="M88" s="147"/>
    </row>
    <row r="89" spans="1:13" s="2" customFormat="1">
      <c r="A89" s="4"/>
      <c r="B89" s="4"/>
      <c r="C89" s="4"/>
      <c r="D89" s="4"/>
      <c r="E89" s="4"/>
      <c r="F89" s="4"/>
    </row>
  </sheetData>
  <mergeCells count="131">
    <mergeCell ref="A88:B88"/>
    <mergeCell ref="A86:B86"/>
    <mergeCell ref="A87:B87"/>
    <mergeCell ref="A83:B83"/>
    <mergeCell ref="A85:B85"/>
    <mergeCell ref="A84:B84"/>
    <mergeCell ref="A79:B79"/>
    <mergeCell ref="A77:B77"/>
    <mergeCell ref="A53:B53"/>
    <mergeCell ref="A54:B54"/>
    <mergeCell ref="A55:B55"/>
    <mergeCell ref="A56:B56"/>
    <mergeCell ref="B67:B68"/>
    <mergeCell ref="G63:I63"/>
    <mergeCell ref="D67:D68"/>
    <mergeCell ref="C67:C68"/>
    <mergeCell ref="A82:B82"/>
    <mergeCell ref="A80:B80"/>
    <mergeCell ref="A78:B78"/>
    <mergeCell ref="A51:B51"/>
    <mergeCell ref="A57:B57"/>
    <mergeCell ref="A67:A68"/>
    <mergeCell ref="A76:B76"/>
    <mergeCell ref="A81:B81"/>
    <mergeCell ref="L88:M88"/>
    <mergeCell ref="L86:M86"/>
    <mergeCell ref="L83:M83"/>
    <mergeCell ref="G64:I64"/>
    <mergeCell ref="I67:K67"/>
    <mergeCell ref="E67:G67"/>
    <mergeCell ref="L79:M79"/>
    <mergeCell ref="L78:M78"/>
    <mergeCell ref="L77:M77"/>
    <mergeCell ref="L76:M76"/>
    <mergeCell ref="L85:M85"/>
    <mergeCell ref="L84:M84"/>
    <mergeCell ref="L82:M82"/>
    <mergeCell ref="L80:M80"/>
    <mergeCell ref="L81:M81"/>
    <mergeCell ref="L67:M67"/>
    <mergeCell ref="L41:M41"/>
    <mergeCell ref="B62:H62"/>
    <mergeCell ref="B61:H61"/>
    <mergeCell ref="A52:B52"/>
    <mergeCell ref="L42:M42"/>
    <mergeCell ref="A41:B41"/>
    <mergeCell ref="A42:B42"/>
    <mergeCell ref="L44:M44"/>
    <mergeCell ref="L43:M43"/>
    <mergeCell ref="L57:M57"/>
    <mergeCell ref="A43:B43"/>
    <mergeCell ref="A44:B44"/>
    <mergeCell ref="A49:B49"/>
    <mergeCell ref="A50:B50"/>
    <mergeCell ref="L50:M50"/>
    <mergeCell ref="L52:M52"/>
    <mergeCell ref="L54:M54"/>
    <mergeCell ref="L55:M55"/>
    <mergeCell ref="L53:M53"/>
    <mergeCell ref="L56:M56"/>
    <mergeCell ref="A45:B45"/>
    <mergeCell ref="A46:B46"/>
    <mergeCell ref="A47:B47"/>
    <mergeCell ref="A48:B48"/>
    <mergeCell ref="B1:H1"/>
    <mergeCell ref="B2:H2"/>
    <mergeCell ref="G3:I3"/>
    <mergeCell ref="G4:I4"/>
    <mergeCell ref="L39:M39"/>
    <mergeCell ref="L40:M40"/>
    <mergeCell ref="L31:M31"/>
    <mergeCell ref="A34:B34"/>
    <mergeCell ref="L34:M34"/>
    <mergeCell ref="A40:B40"/>
    <mergeCell ref="A39:B39"/>
    <mergeCell ref="A38:B38"/>
    <mergeCell ref="L36:M36"/>
    <mergeCell ref="A36:B36"/>
    <mergeCell ref="A37:B37"/>
    <mergeCell ref="L38:M38"/>
    <mergeCell ref="L7:M7"/>
    <mergeCell ref="L19:M19"/>
    <mergeCell ref="A12:B12"/>
    <mergeCell ref="L21:M21"/>
    <mergeCell ref="A21:B21"/>
    <mergeCell ref="L20:M20"/>
    <mergeCell ref="A20:B20"/>
    <mergeCell ref="A15:B15"/>
    <mergeCell ref="A32:B32"/>
    <mergeCell ref="L27:M27"/>
    <mergeCell ref="A29:B29"/>
    <mergeCell ref="L24:M24"/>
    <mergeCell ref="L26:M26"/>
    <mergeCell ref="A31:B31"/>
    <mergeCell ref="A18:B18"/>
    <mergeCell ref="A19:B19"/>
    <mergeCell ref="A25:B25"/>
    <mergeCell ref="A27:B27"/>
    <mergeCell ref="A26:B26"/>
    <mergeCell ref="L30:M30"/>
    <mergeCell ref="L28:M28"/>
    <mergeCell ref="A22:B22"/>
    <mergeCell ref="L23:M23"/>
    <mergeCell ref="L22:M22"/>
    <mergeCell ref="L25:M25"/>
    <mergeCell ref="A24:B24"/>
    <mergeCell ref="A23:B23"/>
    <mergeCell ref="L45:M45"/>
    <mergeCell ref="L46:M46"/>
    <mergeCell ref="L47:M47"/>
    <mergeCell ref="L48:M48"/>
    <mergeCell ref="A16:B16"/>
    <mergeCell ref="L18:M18"/>
    <mergeCell ref="A14:B14"/>
    <mergeCell ref="I7:K7"/>
    <mergeCell ref="E7:G7"/>
    <mergeCell ref="A7:B8"/>
    <mergeCell ref="C7:C8"/>
    <mergeCell ref="D7:D8"/>
    <mergeCell ref="A11:B11"/>
    <mergeCell ref="A10:B10"/>
    <mergeCell ref="A9:B9"/>
    <mergeCell ref="A13:B13"/>
    <mergeCell ref="A35:B35"/>
    <mergeCell ref="A30:B30"/>
    <mergeCell ref="L32:M32"/>
    <mergeCell ref="L29:M29"/>
    <mergeCell ref="A28:B28"/>
    <mergeCell ref="L33:M33"/>
    <mergeCell ref="L35:M35"/>
    <mergeCell ref="A33:B33"/>
  </mergeCells>
  <phoneticPr fontId="15" type="noConversion"/>
  <pageMargins left="0.7" right="0.7" top="0.75" bottom="0.75" header="0.3" footer="0.3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Лист3</vt:lpstr>
    </vt:vector>
  </TitlesOfParts>
  <Company>МКУ 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Хозяин</cp:lastModifiedBy>
  <cp:lastPrinted>2020-12-26T00:58:08Z</cp:lastPrinted>
  <dcterms:created xsi:type="dcterms:W3CDTF">2018-08-29T01:33:49Z</dcterms:created>
  <dcterms:modified xsi:type="dcterms:W3CDTF">2022-09-19T07:17:06Z</dcterms:modified>
</cp:coreProperties>
</file>