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pk.local\Total\Обмен\Группа питания\Капустина Е.С\Школы меню 2023 год\Меню февраль (правл)\Для школ готовое меню\"/>
    </mc:Choice>
  </mc:AlternateContent>
  <bookViews>
    <workbookView xWindow="0" yWindow="0" windowWidth="22872" windowHeight="9312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U198" i="1" l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199" i="1" l="1"/>
  <c r="G199" i="1"/>
  <c r="O199" i="1"/>
  <c r="E180" i="1"/>
  <c r="I180" i="1"/>
  <c r="Q180" i="1"/>
  <c r="K199" i="1"/>
  <c r="H180" i="1"/>
  <c r="P180" i="1"/>
  <c r="T180" i="1"/>
  <c r="S199" i="1"/>
  <c r="D199" i="1"/>
  <c r="H199" i="1"/>
  <c r="L199" i="1"/>
  <c r="P199" i="1"/>
  <c r="T199" i="1"/>
  <c r="E199" i="1"/>
  <c r="I199" i="1"/>
  <c r="M199" i="1"/>
  <c r="Q199" i="1"/>
  <c r="U199" i="1"/>
  <c r="F180" i="1"/>
  <c r="J180" i="1"/>
  <c r="N180" i="1"/>
  <c r="R180" i="1"/>
  <c r="D180" i="1"/>
  <c r="L180" i="1"/>
  <c r="M180" i="1"/>
  <c r="U180" i="1"/>
  <c r="R159" i="1"/>
  <c r="D159" i="1"/>
  <c r="H159" i="1"/>
  <c r="L159" i="1"/>
  <c r="P159" i="1"/>
  <c r="T159" i="1"/>
  <c r="K159" i="1"/>
  <c r="S159" i="1"/>
  <c r="O159" i="1"/>
  <c r="N159" i="1"/>
  <c r="J159" i="1"/>
  <c r="G159" i="1"/>
  <c r="F159" i="1"/>
  <c r="C159" i="1"/>
  <c r="E159" i="1"/>
  <c r="I159" i="1"/>
  <c r="M159" i="1"/>
  <c r="Q159" i="1"/>
  <c r="U159" i="1"/>
  <c r="J140" i="1"/>
  <c r="R140" i="1"/>
  <c r="F65" i="1"/>
  <c r="J65" i="1"/>
  <c r="R65" i="1"/>
  <c r="F140" i="1"/>
  <c r="N140" i="1"/>
  <c r="C140" i="1"/>
  <c r="G140" i="1"/>
  <c r="K140" i="1"/>
  <c r="O140" i="1"/>
  <c r="S140" i="1"/>
  <c r="D140" i="1"/>
  <c r="H140" i="1"/>
  <c r="L140" i="1"/>
  <c r="P140" i="1"/>
  <c r="T140" i="1"/>
  <c r="H123" i="1"/>
  <c r="T123" i="1"/>
  <c r="C123" i="1"/>
  <c r="G123" i="1"/>
  <c r="K123" i="1"/>
  <c r="O123" i="1"/>
  <c r="R123" i="1"/>
  <c r="U123" i="1"/>
  <c r="S123" i="1"/>
  <c r="Q123" i="1"/>
  <c r="P123" i="1"/>
  <c r="N123" i="1"/>
  <c r="M123" i="1"/>
  <c r="L123" i="1"/>
  <c r="J123" i="1"/>
  <c r="I123" i="1"/>
  <c r="F123" i="1"/>
  <c r="E123" i="1"/>
  <c r="D123" i="1"/>
  <c r="G102" i="1"/>
  <c r="K102" i="1"/>
  <c r="S102" i="1"/>
  <c r="H102" i="1"/>
  <c r="L102" i="1"/>
  <c r="P102" i="1"/>
  <c r="C102" i="1"/>
  <c r="O102" i="1"/>
  <c r="T30" i="1"/>
  <c r="O47" i="1"/>
  <c r="E102" i="1"/>
  <c r="I102" i="1"/>
  <c r="M102" i="1"/>
  <c r="Q102" i="1"/>
  <c r="U102" i="1"/>
  <c r="H47" i="1"/>
  <c r="L47" i="1"/>
  <c r="P47" i="1"/>
  <c r="T47" i="1"/>
  <c r="Q85" i="1"/>
  <c r="U85" i="1"/>
  <c r="F102" i="1"/>
  <c r="J102" i="1"/>
  <c r="N102" i="1"/>
  <c r="R102" i="1"/>
  <c r="T102" i="1"/>
  <c r="D102" i="1"/>
  <c r="S85" i="1"/>
  <c r="S201" i="1"/>
  <c r="K85" i="1"/>
  <c r="G201" i="1"/>
  <c r="D206" i="1" s="1"/>
  <c r="E85" i="1"/>
  <c r="R85" i="1"/>
  <c r="O85" i="1"/>
  <c r="N85" i="1"/>
  <c r="M85" i="1"/>
  <c r="J85" i="1"/>
  <c r="I85" i="1"/>
  <c r="G85" i="1"/>
  <c r="F85" i="1"/>
  <c r="C85" i="1"/>
  <c r="E65" i="1"/>
  <c r="M65" i="1"/>
  <c r="Q65" i="1"/>
  <c r="T65" i="1"/>
  <c r="O201" i="1"/>
  <c r="K201" i="1"/>
  <c r="K65" i="1"/>
  <c r="U65" i="1"/>
  <c r="R201" i="1"/>
  <c r="I65" i="1"/>
  <c r="S65" i="1"/>
  <c r="P65" i="1"/>
  <c r="O65" i="1"/>
  <c r="L65" i="1"/>
  <c r="H65" i="1"/>
  <c r="G65" i="1"/>
  <c r="F201" i="1"/>
  <c r="D65" i="1"/>
  <c r="C65" i="1"/>
  <c r="N65" i="1"/>
  <c r="D47" i="1"/>
  <c r="C201" i="1"/>
  <c r="E47" i="1"/>
  <c r="I47" i="1"/>
  <c r="M47" i="1"/>
  <c r="Q47" i="1"/>
  <c r="U47" i="1"/>
  <c r="C47" i="1"/>
  <c r="K47" i="1"/>
  <c r="S47" i="1"/>
  <c r="E200" i="1"/>
  <c r="U200" i="1"/>
  <c r="M200" i="1"/>
  <c r="G47" i="1"/>
  <c r="N201" i="1"/>
  <c r="Q30" i="1"/>
  <c r="Q201" i="1"/>
  <c r="L30" i="1"/>
  <c r="J201" i="1"/>
  <c r="I30" i="1"/>
  <c r="I201" i="1"/>
  <c r="D30" i="1"/>
  <c r="H200" i="1"/>
  <c r="E201" i="1"/>
  <c r="M201" i="1"/>
  <c r="U201" i="1"/>
  <c r="N200" i="1"/>
  <c r="N30" i="1"/>
  <c r="E30" i="1"/>
  <c r="U30" i="1"/>
  <c r="F47" i="1"/>
  <c r="N47" i="1"/>
  <c r="J199" i="1"/>
  <c r="R199" i="1"/>
  <c r="I200" i="1"/>
  <c r="G200" i="1"/>
  <c r="D205" i="1" s="1"/>
  <c r="G30" i="1"/>
  <c r="K200" i="1"/>
  <c r="K30" i="1"/>
  <c r="O200" i="1"/>
  <c r="O30" i="1"/>
  <c r="S200" i="1"/>
  <c r="S30" i="1"/>
  <c r="D201" i="1"/>
  <c r="H201" i="1"/>
  <c r="L201" i="1"/>
  <c r="P201" i="1"/>
  <c r="T201" i="1"/>
  <c r="H30" i="1"/>
  <c r="P30" i="1"/>
  <c r="D85" i="1"/>
  <c r="H85" i="1"/>
  <c r="L85" i="1"/>
  <c r="P85" i="1"/>
  <c r="T85" i="1"/>
  <c r="E140" i="1"/>
  <c r="I140" i="1"/>
  <c r="M140" i="1"/>
  <c r="Q140" i="1"/>
  <c r="U140" i="1"/>
  <c r="C180" i="1"/>
  <c r="G180" i="1"/>
  <c r="K180" i="1"/>
  <c r="O180" i="1"/>
  <c r="S180" i="1"/>
  <c r="D200" i="1"/>
  <c r="L200" i="1"/>
  <c r="T200" i="1"/>
  <c r="P200" i="1"/>
  <c r="F200" i="1"/>
  <c r="F30" i="1"/>
  <c r="J200" i="1"/>
  <c r="J30" i="1"/>
  <c r="R200" i="1"/>
  <c r="R30" i="1"/>
  <c r="M30" i="1"/>
  <c r="J47" i="1"/>
  <c r="R47" i="1"/>
  <c r="F199" i="1"/>
  <c r="N199" i="1"/>
  <c r="Q200" i="1"/>
  <c r="C200" i="1"/>
  <c r="C30" i="1"/>
  <c r="I15" i="2"/>
  <c r="H15" i="2"/>
  <c r="L202" i="1" l="1"/>
  <c r="L203" i="1" s="1"/>
  <c r="L210" i="1" s="1"/>
  <c r="T202" i="1"/>
  <c r="T203" i="1" s="1"/>
  <c r="P202" i="1"/>
  <c r="P203" i="1" s="1"/>
  <c r="P210" i="1" s="1"/>
  <c r="O202" i="1"/>
  <c r="O203" i="1" s="1"/>
  <c r="O210" i="1" s="1"/>
  <c r="H202" i="1"/>
  <c r="H203" i="1" s="1"/>
  <c r="H210" i="1" s="1"/>
  <c r="D202" i="1"/>
  <c r="D203" i="1" s="1"/>
  <c r="D210" i="1" s="1"/>
  <c r="E202" i="1"/>
  <c r="E203" i="1" s="1"/>
  <c r="E210" i="1" s="1"/>
  <c r="Q202" i="1"/>
  <c r="Q203" i="1" s="1"/>
  <c r="Q210" i="1" s="1"/>
  <c r="U202" i="1"/>
  <c r="U203" i="1" s="1"/>
  <c r="U210" i="1" s="1"/>
  <c r="J202" i="1"/>
  <c r="J203" i="1" s="1"/>
  <c r="J210" i="1" s="1"/>
  <c r="I202" i="1"/>
  <c r="I203" i="1" s="1"/>
  <c r="I210" i="1" s="1"/>
  <c r="M202" i="1"/>
  <c r="M203" i="1" s="1"/>
  <c r="M210" i="1" s="1"/>
  <c r="G202" i="1"/>
  <c r="G203" i="1" s="1"/>
  <c r="C202" i="1"/>
  <c r="C203" i="1" s="1"/>
  <c r="R202" i="1"/>
  <c r="R203" i="1" s="1"/>
  <c r="R210" i="1" s="1"/>
  <c r="F202" i="1"/>
  <c r="F203" i="1" s="1"/>
  <c r="N202" i="1"/>
  <c r="N203" i="1" s="1"/>
  <c r="N210" i="1" s="1"/>
  <c r="S202" i="1"/>
  <c r="S203" i="1" s="1"/>
  <c r="S210" i="1" s="1"/>
  <c r="K202" i="1"/>
  <c r="K203" i="1" s="1"/>
  <c r="K210" i="1" s="1"/>
  <c r="F7" i="2"/>
  <c r="D7" i="2"/>
  <c r="E7" i="2"/>
  <c r="F6" i="2"/>
  <c r="D6" i="2"/>
  <c r="F5" i="2"/>
  <c r="D5" i="2"/>
  <c r="C210" i="1" l="1"/>
  <c r="F210" i="1"/>
  <c r="B7" i="2"/>
  <c r="E5" i="2"/>
  <c r="B6" i="2"/>
  <c r="G7" i="2"/>
  <c r="C7" i="2" s="1"/>
  <c r="E6" i="2"/>
  <c r="G6" i="2"/>
  <c r="G5" i="2"/>
  <c r="B5" i="2"/>
  <c r="F14" i="2"/>
  <c r="D14" i="2"/>
  <c r="E14" i="2"/>
  <c r="F13" i="2"/>
  <c r="D13" i="2"/>
  <c r="F12" i="2"/>
  <c r="D12" i="2"/>
  <c r="F11" i="2"/>
  <c r="D11" i="2"/>
  <c r="F10" i="2"/>
  <c r="D10" i="2"/>
  <c r="B11" i="2" l="1"/>
  <c r="G14" i="2"/>
  <c r="C14" i="2" s="1"/>
  <c r="B14" i="2"/>
  <c r="G12" i="2"/>
  <c r="B12" i="2"/>
  <c r="E11" i="2"/>
  <c r="G13" i="2"/>
  <c r="E13" i="2"/>
  <c r="B13" i="2"/>
  <c r="E12" i="2"/>
  <c r="G11" i="2"/>
  <c r="B10" i="2"/>
  <c r="E10" i="2"/>
  <c r="G10" i="2"/>
  <c r="C6" i="2"/>
  <c r="C5" i="2"/>
  <c r="F9" i="2"/>
  <c r="D9" i="2"/>
  <c r="F8" i="2"/>
  <c r="D8" i="2"/>
  <c r="C12" i="2" l="1"/>
  <c r="C11" i="2"/>
  <c r="B9" i="2"/>
  <c r="G9" i="2"/>
  <c r="C13" i="2"/>
  <c r="C10" i="2"/>
  <c r="G8" i="2"/>
  <c r="D15" i="2"/>
  <c r="E9" i="2"/>
  <c r="B8" i="2"/>
  <c r="F15" i="2"/>
  <c r="E8" i="2"/>
  <c r="B15" i="2" l="1"/>
  <c r="G15" i="2"/>
  <c r="C9" i="2"/>
  <c r="E15" i="2"/>
  <c r="C8" i="2"/>
  <c r="C15" i="2" l="1"/>
  <c r="D19" i="2" s="1"/>
  <c r="D20" i="2" l="1"/>
  <c r="C20" i="2"/>
  <c r="C19" i="2"/>
</calcChain>
</file>

<file path=xl/sharedStrings.xml><?xml version="1.0" encoding="utf-8"?>
<sst xmlns="http://schemas.openxmlformats.org/spreadsheetml/2006/main" count="419" uniqueCount="197">
  <si>
    <t>№ ре-цептуры</t>
  </si>
  <si>
    <t>Наименование блюда</t>
  </si>
  <si>
    <t>Выход, г</t>
  </si>
  <si>
    <t>Пищевые вещества</t>
  </si>
  <si>
    <t>Белки г</t>
  </si>
  <si>
    <t>Жиры г</t>
  </si>
  <si>
    <t>Угле-воды, г</t>
  </si>
  <si>
    <t>Энерг. Ценность, ккал</t>
  </si>
  <si>
    <t>Mg</t>
  </si>
  <si>
    <t>Fe</t>
  </si>
  <si>
    <t>А</t>
  </si>
  <si>
    <t>1 ДЕНЬ</t>
  </si>
  <si>
    <t>Чай с сахаром</t>
  </si>
  <si>
    <t>ИТОГО:</t>
  </si>
  <si>
    <t>2 ДЕНЬ</t>
  </si>
  <si>
    <t>3 ДЕНЬ</t>
  </si>
  <si>
    <t>4 ДЕНЬ</t>
  </si>
  <si>
    <t>5 ДЕНЬ</t>
  </si>
  <si>
    <t>Компот из смеси сухофруктов</t>
  </si>
  <si>
    <t>6 ДЕНЬ</t>
  </si>
  <si>
    <t>7 ДЕНЬ</t>
  </si>
  <si>
    <t>8 ДЕНЬ</t>
  </si>
  <si>
    <t>9 ДЕНЬ</t>
  </si>
  <si>
    <t>10 ДЕНЬ</t>
  </si>
  <si>
    <t>Картофельное пюре</t>
  </si>
  <si>
    <t>Каша гречневая рассыпчатая</t>
  </si>
  <si>
    <t>Омлет натуральный</t>
  </si>
  <si>
    <t>Какао с молоком</t>
  </si>
  <si>
    <t>Итого за 10 дней</t>
  </si>
  <si>
    <t>Среднее значение за 10 дней</t>
  </si>
  <si>
    <t>Примерное 10-дневное  меню для  организации  питания  общеобразовательных  школ.</t>
  </si>
  <si>
    <t>Завтрак</t>
  </si>
  <si>
    <t>Обед</t>
  </si>
  <si>
    <t>Суп картофельный с макаронными изделиями</t>
  </si>
  <si>
    <t>Итого завтраки за 10 дней</t>
  </si>
  <si>
    <t>Итого обеды за 10 дней</t>
  </si>
  <si>
    <t>В1</t>
  </si>
  <si>
    <t>В2</t>
  </si>
  <si>
    <t>Бионапиток ягодный "Ероша"</t>
  </si>
  <si>
    <t>Итого завтрак</t>
  </si>
  <si>
    <t>Итого обед</t>
  </si>
  <si>
    <t>ИТОГО ЗА ДЕНЬ:</t>
  </si>
  <si>
    <t>Чай с молоком и сахаром</t>
  </si>
  <si>
    <t>Тефтели из говядины с рисом</t>
  </si>
  <si>
    <t>Калорийность завтраков 20-25%</t>
  </si>
  <si>
    <t>Калорийность обедов 30-35%</t>
  </si>
  <si>
    <t>Норма в день</t>
  </si>
  <si>
    <t>Среднее значение</t>
  </si>
  <si>
    <t>Распределение калорийности суточного рациона на отдельные приемы пищи</t>
  </si>
  <si>
    <t>Показатели физиологических потребностей</t>
  </si>
  <si>
    <t>Содержание белков, жиров, углеводов в меню за 10 дней в % от калорийности</t>
  </si>
  <si>
    <t>К/кал</t>
  </si>
  <si>
    <t>Б</t>
  </si>
  <si>
    <t>Ж</t>
  </si>
  <si>
    <t>У</t>
  </si>
  <si>
    <t>Норма СанПин 2.3./2.4.3590-20</t>
  </si>
  <si>
    <t>0,7-0,84</t>
  </si>
  <si>
    <t>544-680</t>
  </si>
  <si>
    <t>816-952</t>
  </si>
  <si>
    <t>600-720</t>
  </si>
  <si>
    <t>150-180</t>
  </si>
  <si>
    <t>9-10,8</t>
  </si>
  <si>
    <t>35-42</t>
  </si>
  <si>
    <t>450-540</t>
  </si>
  <si>
    <t>45-54</t>
  </si>
  <si>
    <t>46-55,2</t>
  </si>
  <si>
    <t>191,5-229,8</t>
  </si>
  <si>
    <t>1360-1632</t>
  </si>
  <si>
    <t xml:space="preserve">      возрастная категория: 12 лет и старше</t>
  </si>
  <si>
    <t>День недели</t>
  </si>
  <si>
    <t>Энергетическая ценность</t>
  </si>
  <si>
    <t>в т.ч. Завтраков</t>
  </si>
  <si>
    <t>в т.ч. Обедов</t>
  </si>
  <si>
    <t>в т.ч. Полдников</t>
  </si>
  <si>
    <t>согласно меню</t>
  </si>
  <si>
    <t>при пересчете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</si>
  <si>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</si>
  <si>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</si>
  <si>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</si>
  <si>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</si>
  <si>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</si>
  <si>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</si>
  <si>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</si>
  <si>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</si>
  <si>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</si>
  <si>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</si>
  <si>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Итого за 10 дней </t>
  </si>
  <si>
    <t>Калорийность завтраков</t>
  </si>
  <si>
    <t>20-25%</t>
  </si>
  <si>
    <t>Калорийность обедов</t>
  </si>
  <si>
    <t>30-35%</t>
  </si>
  <si>
    <t>Витамины</t>
  </si>
  <si>
    <t>Минеральные вещества</t>
  </si>
  <si>
    <t>D</t>
  </si>
  <si>
    <t>C</t>
  </si>
  <si>
    <t>K</t>
  </si>
  <si>
    <t>Ca</t>
  </si>
  <si>
    <t>P</t>
  </si>
  <si>
    <t>I</t>
  </si>
  <si>
    <t>Se</t>
  </si>
  <si>
    <t>F</t>
  </si>
  <si>
    <t>54-9к-2020</t>
  </si>
  <si>
    <t>Каша вязкая молочная овсяная</t>
  </si>
  <si>
    <t>54-1з-2020</t>
  </si>
  <si>
    <t>Сыр в нарезке</t>
  </si>
  <si>
    <t>Пром.</t>
  </si>
  <si>
    <t>Фрукт (мандарин)*</t>
  </si>
  <si>
    <t>54-2гн-2020</t>
  </si>
  <si>
    <t>Хлеб ржаной</t>
  </si>
  <si>
    <t xml:space="preserve">Хлеб пшеничный  </t>
  </si>
  <si>
    <t>54-3з-2020</t>
  </si>
  <si>
    <t>Овощи в нарезке (помидор)**</t>
  </si>
  <si>
    <t>54-3с-2020</t>
  </si>
  <si>
    <t>Рассольник Ленинградский</t>
  </si>
  <si>
    <t>54-1г-2020</t>
  </si>
  <si>
    <t>Макароны отварные</t>
  </si>
  <si>
    <t>54-16м-2020</t>
  </si>
  <si>
    <t>54-2соус-2020</t>
  </si>
  <si>
    <t>Соус белый основной</t>
  </si>
  <si>
    <t>54-1к-2020</t>
  </si>
  <si>
    <t>Каша жидкая молочная кукурузная</t>
  </si>
  <si>
    <t>Фрукт(яблоко)*</t>
  </si>
  <si>
    <t>54-21гн-2020</t>
  </si>
  <si>
    <t>54-2з-2020</t>
  </si>
  <si>
    <t>Овощи в нарезке (огурец)**</t>
  </si>
  <si>
    <t>54-11м-2020</t>
  </si>
  <si>
    <t>Плов из отварной говядины</t>
  </si>
  <si>
    <t>54-1хн-2020</t>
  </si>
  <si>
    <t>54-6к-2020</t>
  </si>
  <si>
    <t>Каша вязкая молочная пшенная</t>
  </si>
  <si>
    <t>Фрукт(груша)*</t>
  </si>
  <si>
    <t>54-4гн-2020</t>
  </si>
  <si>
    <t>54-21з-2020</t>
  </si>
  <si>
    <t>Кукуруза сахарная</t>
  </si>
  <si>
    <t>54-7с-2022</t>
  </si>
  <si>
    <t>54-2хн-2022</t>
  </si>
  <si>
    <t>Компот из кураги</t>
  </si>
  <si>
    <t>54-1о-2020</t>
  </si>
  <si>
    <t>Фрукт (банан)*</t>
  </si>
  <si>
    <t>54-8з-2020</t>
  </si>
  <si>
    <t>Салат из белокачанной капусты с морковью</t>
  </si>
  <si>
    <t>54-8с-2022</t>
  </si>
  <si>
    <t>Суп гороховый</t>
  </si>
  <si>
    <t>54-11г-2022</t>
  </si>
  <si>
    <t>54-7м-2022</t>
  </si>
  <si>
    <t>Шницель из говядины</t>
  </si>
  <si>
    <t>54-32хн-2020</t>
  </si>
  <si>
    <t>Компот из свежих яблок</t>
  </si>
  <si>
    <t>54-21к-2022</t>
  </si>
  <si>
    <t>Каша вязкая молочная ячневая</t>
  </si>
  <si>
    <t>54-11с-2020</t>
  </si>
  <si>
    <t>Суп крестьянский с крупой</t>
  </si>
  <si>
    <t>54-13з-2020</t>
  </si>
  <si>
    <t>Салат из свеклы отварной</t>
  </si>
  <si>
    <t>54-6г-2020</t>
  </si>
  <si>
    <t>Рис отварной</t>
  </si>
  <si>
    <t>54-5соус-2020</t>
  </si>
  <si>
    <t>Соус молочный натуральный</t>
  </si>
  <si>
    <t>54-20з-2022</t>
  </si>
  <si>
    <t>Горошек зеленый</t>
  </si>
  <si>
    <t>54-4г-2020</t>
  </si>
  <si>
    <t>54-1т-2020</t>
  </si>
  <si>
    <t>Запеканка из творога</t>
  </si>
  <si>
    <t>Джем фруктовый</t>
  </si>
  <si>
    <t>5-6</t>
  </si>
  <si>
    <t>0,05-0,06</t>
  </si>
  <si>
    <t>Сборник рецептур блюд и типовых меню для организации питания детей в образовательных организациях и организациях отдыха детей и их оздоровления.  Новосибирск 2022 год</t>
  </si>
  <si>
    <t>0,8-0,96</t>
  </si>
  <si>
    <t>0,025-0,03</t>
  </si>
  <si>
    <t>2-2,4</t>
  </si>
  <si>
    <t>54-3г-2020</t>
  </si>
  <si>
    <t>Макароны отварные с сыром</t>
  </si>
  <si>
    <t>54-27с-2020</t>
  </si>
  <si>
    <t>Суп с рыбными консервами</t>
  </si>
  <si>
    <t>Котлета рыбная</t>
  </si>
  <si>
    <t>54-28с-2020</t>
  </si>
  <si>
    <t>Борщ с капустой и картофелем</t>
  </si>
  <si>
    <t>Фрукт* - допускается выдача иных фруктов</t>
  </si>
  <si>
    <t>Овощи свежие в нарезке** - допускается использование иных овощей</t>
  </si>
  <si>
    <t>Среднее время пребывания обучающихся в общеобразовательных учреждениях составляет 6,5 часов</t>
  </si>
  <si>
    <t>54-3р-2020</t>
  </si>
  <si>
    <t>54-1соус-2022</t>
  </si>
  <si>
    <t>Соус сметанный</t>
  </si>
  <si>
    <t>54-9м</t>
  </si>
  <si>
    <t>Жаркое по-домашнему</t>
  </si>
  <si>
    <t>Курица отварная</t>
  </si>
  <si>
    <t>Плов с курицей</t>
  </si>
  <si>
    <t>54-3гн</t>
  </si>
  <si>
    <t>Чай с лимоном и сахаром</t>
  </si>
  <si>
    <t>54-18м</t>
  </si>
  <si>
    <t>Печень по-строгановски</t>
  </si>
  <si>
    <t>Рыба тушеная в томате с овощами</t>
  </si>
  <si>
    <t>54-25.1к</t>
  </si>
  <si>
    <t>Каша жидкая молочная рисовая</t>
  </si>
  <si>
    <t>54-21м-2020</t>
  </si>
  <si>
    <t>54-12м-2020</t>
  </si>
  <si>
    <t>54-10р-2020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</si>
</sst>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wrapText="1"/>
    </xf>
    <xf numFmtId="0" fontId="5" fillId="0" borderId="11" xfId="0" applyFont="1" applyFill="1" applyBorder="1"/>
    <xf numFmtId="0" fontId="5" fillId="0" borderId="12" xfId="0" applyFont="1" applyFill="1" applyBorder="1" applyAlignment="1">
      <alignment horizontal="justify"/>
    </xf>
    <xf numFmtId="0" fontId="9" fillId="0" borderId="6" xfId="0" applyFont="1" applyFill="1" applyBorder="1"/>
    <xf numFmtId="0" fontId="9" fillId="0" borderId="4" xfId="0" applyFont="1" applyFill="1" applyBorder="1"/>
    <xf numFmtId="0" fontId="3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0" fontId="0" fillId="0" borderId="4" xfId="0" applyFill="1" applyBorder="1"/>
    <xf numFmtId="0" fontId="0" fillId="0" borderId="1" xfId="0" applyFill="1" applyBorder="1"/>
    <xf numFmtId="2" fontId="10" fillId="0" borderId="4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wrapText="1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 applyAlignment="1">
      <alignment wrapText="1"/>
    </xf>
    <xf numFmtId="0" fontId="0" fillId="0" borderId="30" xfId="0" applyFill="1" applyBorder="1"/>
    <xf numFmtId="0" fontId="0" fillId="0" borderId="31" xfId="0" applyFill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2" fillId="0" borderId="32" xfId="0" applyFont="1" applyBorder="1"/>
    <xf numFmtId="4" fontId="0" fillId="0" borderId="33" xfId="0" applyNumberFormat="1" applyBorder="1"/>
    <xf numFmtId="0" fontId="0" fillId="0" borderId="33" xfId="0" applyBorder="1"/>
    <xf numFmtId="0" fontId="0" fillId="0" borderId="34" xfId="0" applyBorder="1"/>
    <xf numFmtId="0" fontId="12" fillId="0" borderId="27" xfId="0" applyFont="1" applyBorder="1"/>
    <xf numFmtId="2" fontId="0" fillId="0" borderId="23" xfId="0" applyNumberFormat="1" applyBorder="1"/>
    <xf numFmtId="0" fontId="0" fillId="0" borderId="23" xfId="0" applyBorder="1"/>
    <xf numFmtId="0" fontId="0" fillId="0" borderId="28" xfId="0" applyBorder="1"/>
    <xf numFmtId="4" fontId="0" fillId="0" borderId="23" xfId="0" applyNumberFormat="1" applyBorder="1"/>
    <xf numFmtId="0" fontId="11" fillId="0" borderId="29" xfId="0" applyFont="1" applyBorder="1"/>
    <xf numFmtId="0" fontId="11" fillId="0" borderId="30" xfId="0" applyFont="1" applyBorder="1"/>
    <xf numFmtId="2" fontId="0" fillId="0" borderId="0" xfId="0" applyNumberFormat="1"/>
    <xf numFmtId="0" fontId="0" fillId="0" borderId="23" xfId="0" applyFill="1" applyBorder="1"/>
    <xf numFmtId="2" fontId="0" fillId="0" borderId="18" xfId="0" applyNumberFormat="1" applyFill="1" applyBorder="1" applyAlignment="1"/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0" fillId="2" borderId="30" xfId="0" applyFill="1" applyBorder="1"/>
    <xf numFmtId="2" fontId="0" fillId="0" borderId="27" xfId="0" applyNumberFormat="1" applyFill="1" applyBorder="1"/>
    <xf numFmtId="49" fontId="0" fillId="0" borderId="30" xfId="0" applyNumberFormat="1" applyFill="1" applyBorder="1" applyAlignment="1">
      <alignment horizontal="center"/>
    </xf>
    <xf numFmtId="0" fontId="0" fillId="0" borderId="31" xfId="0" applyFill="1" applyBorder="1"/>
    <xf numFmtId="2" fontId="0" fillId="0" borderId="23" xfId="0" applyNumberFormat="1" applyFill="1" applyBorder="1"/>
    <xf numFmtId="0" fontId="6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" fontId="0" fillId="0" borderId="23" xfId="0" applyNumberFormat="1" applyFill="1" applyBorder="1"/>
    <xf numFmtId="164" fontId="0" fillId="0" borderId="28" xfId="0" applyNumberFormat="1" applyFill="1" applyBorder="1"/>
    <xf numFmtId="0" fontId="6" fillId="0" borderId="12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36" xfId="0" applyFont="1" applyBorder="1" applyAlignment="1"/>
    <xf numFmtId="0" fontId="11" fillId="0" borderId="37" xfId="0" applyFont="1" applyBorder="1" applyAlignment="1"/>
    <xf numFmtId="0" fontId="11" fillId="0" borderId="9" xfId="0" applyFont="1" applyBorder="1" applyAlignment="1"/>
    <xf numFmtId="0" fontId="11" fillId="0" borderId="3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7"/>
  <sheetViews>
    <sheetView tabSelected="1" workbookViewId="0">
      <selection activeCell="B8" sqref="B8:B9"/>
    </sheetView>
  </sheetViews>
  <sheetFormatPr defaultRowHeight="14.4" x14ac:dyDescent="0.3"/>
  <cols>
    <col min="1" max="1" width="12.44140625" style="3" customWidth="1"/>
    <col min="2" max="2" width="39.109375" style="3" customWidth="1"/>
    <col min="3" max="3" width="8.6640625" style="3" customWidth="1"/>
    <col min="4" max="4" width="9.109375" style="3" customWidth="1"/>
    <col min="5" max="5" width="6.6640625" style="3" customWidth="1"/>
    <col min="6" max="6" width="7" style="3" customWidth="1"/>
    <col min="7" max="7" width="7.44140625" style="3" customWidth="1"/>
    <col min="8" max="8" width="7" style="3" customWidth="1"/>
    <col min="9" max="11" width="7.5546875" style="3" customWidth="1"/>
    <col min="12" max="12" width="5.88671875" style="3" customWidth="1"/>
    <col min="13" max="13" width="7.5546875" style="3" customWidth="1"/>
    <col min="14" max="14" width="7.44140625" style="3" customWidth="1"/>
    <col min="15" max="15" width="7.21875" style="3" customWidth="1"/>
    <col min="16" max="16" width="7.5546875" style="3" customWidth="1"/>
    <col min="17" max="17" width="6.77734375" style="3" customWidth="1"/>
    <col min="18" max="18" width="8" style="3" customWidth="1"/>
    <col min="19" max="19" width="10.33203125" style="3" customWidth="1"/>
    <col min="20" max="20" width="6.33203125" style="3" hidden="1" customWidth="1"/>
    <col min="21" max="21" width="6.6640625" style="3" customWidth="1"/>
  </cols>
  <sheetData>
    <row r="1" spans="1:21" ht="14.4" customHeight="1" x14ac:dyDescent="0.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14.4" customHeight="1" x14ac:dyDescent="0.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28.2" customHeight="1" x14ac:dyDescent="0.3">
      <c r="A3" s="94" t="s">
        <v>166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x14ac:dyDescent="0.3">
      <c r="A4" s="107" t="s">
        <v>30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3">
      <c r="A5" s="105" t="s">
        <v>179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x14ac:dyDescent="0.3">
      <c r="A6" s="20"/>
    </row>
    <row r="7" spans="1:21" ht="15" thickBot="1" x14ac:dyDescent="0.35">
      <c r="A7" s="96" t="s">
        <v>68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ht="15" thickBot="1" x14ac:dyDescent="0.35">
      <c r="A8" s="99" t="s">
        <v>0</v>
      </c>
      <c r="B8" s="99" t="s">
        <v>1</v>
      </c>
      <c r="C8" s="99" t="s">
        <v>2</v>
      </c>
      <c r="D8" s="101" t="s">
        <v>3</v>
      </c>
      <c r="E8" s="102"/>
      <c r="F8" s="102"/>
      <c r="G8" s="103"/>
      <c r="H8" s="104" t="s">
        <v>91</v>
      </c>
      <c r="I8" s="97"/>
      <c r="J8" s="97"/>
      <c r="K8" s="97"/>
      <c r="L8" s="98"/>
      <c r="M8" s="97" t="s">
        <v>92</v>
      </c>
      <c r="N8" s="97"/>
      <c r="O8" s="97"/>
      <c r="P8" s="97"/>
      <c r="Q8" s="97"/>
      <c r="R8" s="97"/>
      <c r="S8" s="97"/>
      <c r="T8" s="97"/>
      <c r="U8" s="98"/>
    </row>
    <row r="9" spans="1:21" ht="59.4" customHeight="1" thickBot="1" x14ac:dyDescent="0.35">
      <c r="A9" s="100"/>
      <c r="B9" s="100"/>
      <c r="C9" s="100"/>
      <c r="D9" s="2" t="s">
        <v>4</v>
      </c>
      <c r="E9" s="2" t="s">
        <v>5</v>
      </c>
      <c r="F9" s="2" t="s">
        <v>6</v>
      </c>
      <c r="G9" s="2" t="s">
        <v>7</v>
      </c>
      <c r="H9" s="2" t="s">
        <v>36</v>
      </c>
      <c r="I9" s="2" t="s">
        <v>37</v>
      </c>
      <c r="J9" s="2" t="s">
        <v>10</v>
      </c>
      <c r="K9" s="2" t="s">
        <v>93</v>
      </c>
      <c r="L9" s="2" t="s">
        <v>94</v>
      </c>
      <c r="M9" s="2" t="s">
        <v>95</v>
      </c>
      <c r="N9" s="2" t="s">
        <v>96</v>
      </c>
      <c r="O9" s="2" t="s">
        <v>8</v>
      </c>
      <c r="P9" s="2" t="s">
        <v>97</v>
      </c>
      <c r="Q9" s="2" t="s">
        <v>9</v>
      </c>
      <c r="R9" s="2" t="s">
        <v>98</v>
      </c>
      <c r="S9" s="2" t="s">
        <v>99</v>
      </c>
      <c r="T9" s="2"/>
      <c r="U9" s="2" t="s">
        <v>100</v>
      </c>
    </row>
    <row r="10" spans="1:21" ht="15" thickBot="1" x14ac:dyDescent="0.35">
      <c r="A10" s="57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14</v>
      </c>
      <c r="N10" s="2">
        <v>15</v>
      </c>
      <c r="O10" s="2">
        <v>16</v>
      </c>
      <c r="P10" s="2">
        <v>17</v>
      </c>
      <c r="Q10" s="2">
        <v>18</v>
      </c>
      <c r="R10" s="2">
        <v>19</v>
      </c>
      <c r="S10" s="2">
        <v>20</v>
      </c>
      <c r="T10" s="2">
        <v>15</v>
      </c>
      <c r="U10" s="2">
        <v>21</v>
      </c>
    </row>
    <row r="11" spans="1:21" ht="15" thickBot="1" x14ac:dyDescent="0.35">
      <c r="A11" s="82" t="s">
        <v>11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</row>
    <row r="12" spans="1:21" ht="15" customHeight="1" thickBot="1" x14ac:dyDescent="0.35">
      <c r="A12" s="55"/>
      <c r="B12" s="56" t="s">
        <v>31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3" customFormat="1" ht="15" thickBot="1" x14ac:dyDescent="0.35">
      <c r="A13" s="58" t="s">
        <v>101</v>
      </c>
      <c r="B13" s="1" t="s">
        <v>102</v>
      </c>
      <c r="C13" s="2">
        <v>200</v>
      </c>
      <c r="D13" s="59">
        <v>5.9</v>
      </c>
      <c r="E13" s="59">
        <v>12.6</v>
      </c>
      <c r="F13" s="59">
        <v>34.299999999999997</v>
      </c>
      <c r="G13" s="59">
        <v>272.89999999999998</v>
      </c>
      <c r="H13" s="59">
        <v>0.15</v>
      </c>
      <c r="I13" s="59">
        <v>0.14000000000000001</v>
      </c>
      <c r="J13" s="59">
        <v>40.200000000000003</v>
      </c>
      <c r="K13" s="59">
        <v>0.9</v>
      </c>
      <c r="L13" s="59">
        <v>0.49</v>
      </c>
      <c r="M13" s="59">
        <v>61</v>
      </c>
      <c r="N13" s="59">
        <v>149</v>
      </c>
      <c r="O13" s="59">
        <v>29</v>
      </c>
      <c r="P13" s="59">
        <v>150</v>
      </c>
      <c r="Q13" s="59">
        <v>1.17</v>
      </c>
      <c r="R13" s="59">
        <v>0.02</v>
      </c>
      <c r="S13" s="59">
        <v>0</v>
      </c>
      <c r="T13" s="59"/>
      <c r="U13" s="59">
        <v>0.42</v>
      </c>
    </row>
    <row r="14" spans="1:21" s="3" customFormat="1" ht="15" thickBot="1" x14ac:dyDescent="0.35">
      <c r="A14" s="58" t="s">
        <v>103</v>
      </c>
      <c r="B14" s="1" t="s">
        <v>104</v>
      </c>
      <c r="C14" s="2">
        <v>20</v>
      </c>
      <c r="D14" s="59">
        <v>4.5999999999999996</v>
      </c>
      <c r="E14" s="59">
        <v>5.87</v>
      </c>
      <c r="F14" s="59">
        <v>0</v>
      </c>
      <c r="G14" s="59">
        <v>71.7</v>
      </c>
      <c r="H14" s="59">
        <v>0.01</v>
      </c>
      <c r="I14" s="59">
        <v>0.06</v>
      </c>
      <c r="J14" s="59">
        <v>29</v>
      </c>
      <c r="K14" s="59">
        <v>1.5</v>
      </c>
      <c r="L14" s="59">
        <v>0.14000000000000001</v>
      </c>
      <c r="M14" s="59">
        <v>17.3</v>
      </c>
      <c r="N14" s="59">
        <v>189</v>
      </c>
      <c r="O14" s="59">
        <v>7.06</v>
      </c>
      <c r="P14" s="59">
        <v>65</v>
      </c>
      <c r="Q14" s="59">
        <v>0.2</v>
      </c>
      <c r="R14" s="59">
        <v>0</v>
      </c>
      <c r="S14" s="59">
        <v>0</v>
      </c>
      <c r="T14" s="59"/>
      <c r="U14" s="59">
        <v>0</v>
      </c>
    </row>
    <row r="15" spans="1:21" s="3" customFormat="1" ht="15" thickBot="1" x14ac:dyDescent="0.35">
      <c r="A15" s="58" t="s">
        <v>105</v>
      </c>
      <c r="B15" s="1" t="s">
        <v>106</v>
      </c>
      <c r="C15" s="2">
        <v>100</v>
      </c>
      <c r="D15" s="2">
        <v>0.8</v>
      </c>
      <c r="E15" s="2">
        <v>0.2</v>
      </c>
      <c r="F15" s="2">
        <v>7.5</v>
      </c>
      <c r="G15" s="2">
        <v>38</v>
      </c>
      <c r="H15" s="2">
        <v>0.06</v>
      </c>
      <c r="I15" s="2">
        <v>0.03</v>
      </c>
      <c r="J15" s="2">
        <v>10</v>
      </c>
      <c r="K15" s="2">
        <v>0</v>
      </c>
      <c r="L15" s="2">
        <v>38</v>
      </c>
      <c r="M15" s="2">
        <v>65</v>
      </c>
      <c r="N15" s="2">
        <v>35</v>
      </c>
      <c r="O15" s="2">
        <v>11</v>
      </c>
      <c r="P15" s="2">
        <v>17</v>
      </c>
      <c r="Q15" s="2">
        <v>0.1</v>
      </c>
      <c r="R15" s="2">
        <v>0</v>
      </c>
      <c r="S15" s="2">
        <v>0</v>
      </c>
      <c r="T15" s="2"/>
      <c r="U15" s="2">
        <v>0.1</v>
      </c>
    </row>
    <row r="16" spans="1:21" s="3" customFormat="1" ht="15" customHeight="1" thickBot="1" x14ac:dyDescent="0.35">
      <c r="A16" s="58" t="s">
        <v>107</v>
      </c>
      <c r="B16" s="1" t="s">
        <v>12</v>
      </c>
      <c r="C16" s="2">
        <v>200</v>
      </c>
      <c r="D16" s="2">
        <v>0.2</v>
      </c>
      <c r="E16" s="2">
        <v>0</v>
      </c>
      <c r="F16" s="2">
        <v>6.5</v>
      </c>
      <c r="G16" s="2">
        <v>26.8</v>
      </c>
      <c r="H16" s="2">
        <v>0</v>
      </c>
      <c r="I16" s="2">
        <v>0.01</v>
      </c>
      <c r="J16" s="2">
        <v>0.3</v>
      </c>
      <c r="K16" s="2">
        <v>0</v>
      </c>
      <c r="L16" s="2">
        <v>0.04</v>
      </c>
      <c r="M16" s="2">
        <v>20.8</v>
      </c>
      <c r="N16" s="2">
        <v>4.5</v>
      </c>
      <c r="O16" s="2">
        <v>3.8</v>
      </c>
      <c r="P16" s="2">
        <v>7.2</v>
      </c>
      <c r="Q16" s="2">
        <v>0.73</v>
      </c>
      <c r="R16" s="2">
        <v>0</v>
      </c>
      <c r="S16" s="2">
        <v>0</v>
      </c>
      <c r="T16" s="2"/>
      <c r="U16" s="2">
        <v>0</v>
      </c>
    </row>
    <row r="17" spans="1:23" s="3" customFormat="1" ht="16.2" customHeight="1" thickBot="1" x14ac:dyDescent="0.35">
      <c r="A17" s="58" t="s">
        <v>105</v>
      </c>
      <c r="B17" s="1" t="s">
        <v>108</v>
      </c>
      <c r="C17" s="2">
        <v>30</v>
      </c>
      <c r="D17" s="2">
        <v>1.5</v>
      </c>
      <c r="E17" s="2">
        <v>0.4</v>
      </c>
      <c r="F17" s="2">
        <v>10</v>
      </c>
      <c r="G17" s="2">
        <v>51.2</v>
      </c>
      <c r="H17" s="2">
        <v>0.11</v>
      </c>
      <c r="I17" s="2">
        <v>7.0000000000000007E-2</v>
      </c>
      <c r="J17" s="2">
        <v>0</v>
      </c>
      <c r="K17" s="2">
        <v>0</v>
      </c>
      <c r="L17" s="2">
        <v>0.12</v>
      </c>
      <c r="M17" s="2">
        <v>19.8</v>
      </c>
      <c r="N17" s="2">
        <v>21.9</v>
      </c>
      <c r="O17" s="2">
        <v>8</v>
      </c>
      <c r="P17" s="2">
        <v>19.5</v>
      </c>
      <c r="Q17" s="2">
        <v>0.54</v>
      </c>
      <c r="R17" s="2">
        <v>0</v>
      </c>
      <c r="S17" s="2">
        <v>0</v>
      </c>
      <c r="T17" s="2"/>
      <c r="U17" s="2">
        <v>0.15</v>
      </c>
    </row>
    <row r="18" spans="1:23" s="3" customFormat="1" ht="15" customHeight="1" thickBot="1" x14ac:dyDescent="0.35">
      <c r="A18" s="58" t="s">
        <v>105</v>
      </c>
      <c r="B18" s="1" t="s">
        <v>109</v>
      </c>
      <c r="C18" s="2">
        <v>40</v>
      </c>
      <c r="D18" s="2">
        <v>3.06</v>
      </c>
      <c r="E18" s="2">
        <v>0.33</v>
      </c>
      <c r="F18" s="2">
        <v>19.66</v>
      </c>
      <c r="G18" s="2">
        <v>93.73</v>
      </c>
      <c r="H18" s="2">
        <v>0.06</v>
      </c>
      <c r="I18" s="2">
        <v>0.05</v>
      </c>
      <c r="J18" s="2">
        <v>0</v>
      </c>
      <c r="K18" s="2">
        <v>0</v>
      </c>
      <c r="L18" s="2">
        <v>0.08</v>
      </c>
      <c r="M18" s="2">
        <v>21.4</v>
      </c>
      <c r="N18" s="2">
        <v>50</v>
      </c>
      <c r="O18" s="2">
        <v>11.4</v>
      </c>
      <c r="P18" s="2">
        <v>51.6</v>
      </c>
      <c r="Q18" s="2">
        <v>0.94</v>
      </c>
      <c r="R18" s="2">
        <v>0</v>
      </c>
      <c r="S18" s="2">
        <v>0.01</v>
      </c>
      <c r="T18" s="2"/>
      <c r="U18" s="2">
        <v>0</v>
      </c>
    </row>
    <row r="19" spans="1:23" s="21" customFormat="1" ht="15" customHeight="1" thickBot="1" x14ac:dyDescent="0.35">
      <c r="A19" s="54"/>
      <c r="B19" s="4" t="s">
        <v>39</v>
      </c>
      <c r="C19" s="5">
        <f t="shared" ref="C19:U19" si="0">SUM(C13:C18)</f>
        <v>590</v>
      </c>
      <c r="D19" s="5">
        <f t="shared" si="0"/>
        <v>16.059999999999999</v>
      </c>
      <c r="E19" s="5">
        <f t="shared" si="0"/>
        <v>19.399999999999995</v>
      </c>
      <c r="F19" s="5">
        <f t="shared" si="0"/>
        <v>77.959999999999994</v>
      </c>
      <c r="G19" s="5">
        <f t="shared" si="0"/>
        <v>554.32999999999993</v>
      </c>
      <c r="H19" s="5">
        <f t="shared" si="0"/>
        <v>0.39</v>
      </c>
      <c r="I19" s="5">
        <f t="shared" si="0"/>
        <v>0.36000000000000004</v>
      </c>
      <c r="J19" s="5">
        <f t="shared" si="0"/>
        <v>79.5</v>
      </c>
      <c r="K19" s="5">
        <f t="shared" si="0"/>
        <v>2.4</v>
      </c>
      <c r="L19" s="5">
        <f t="shared" si="0"/>
        <v>38.869999999999997</v>
      </c>
      <c r="M19" s="5">
        <f t="shared" si="0"/>
        <v>205.30000000000004</v>
      </c>
      <c r="N19" s="5">
        <f t="shared" si="0"/>
        <v>449.4</v>
      </c>
      <c r="O19" s="5">
        <f t="shared" si="0"/>
        <v>70.260000000000005</v>
      </c>
      <c r="P19" s="5">
        <f t="shared" si="0"/>
        <v>310.3</v>
      </c>
      <c r="Q19" s="5">
        <f t="shared" si="0"/>
        <v>3.68</v>
      </c>
      <c r="R19" s="5">
        <f t="shared" si="0"/>
        <v>0.02</v>
      </c>
      <c r="S19" s="5">
        <f t="shared" si="0"/>
        <v>0.01</v>
      </c>
      <c r="T19" s="5">
        <f t="shared" si="0"/>
        <v>0</v>
      </c>
      <c r="U19" s="5">
        <f t="shared" si="0"/>
        <v>0.67</v>
      </c>
    </row>
    <row r="20" spans="1:23" s="3" customFormat="1" ht="15" customHeight="1" thickBot="1" x14ac:dyDescent="0.35">
      <c r="A20" s="58"/>
      <c r="B20" s="5" t="s">
        <v>32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3" s="3" customFormat="1" ht="15" customHeight="1" thickBot="1" x14ac:dyDescent="0.35">
      <c r="A21" s="58" t="s">
        <v>110</v>
      </c>
      <c r="B21" s="1" t="s">
        <v>111</v>
      </c>
      <c r="C21" s="2">
        <v>100</v>
      </c>
      <c r="D21" s="2">
        <v>1.1599999999999999</v>
      </c>
      <c r="E21" s="2">
        <v>0.16</v>
      </c>
      <c r="F21" s="2">
        <v>3.83</v>
      </c>
      <c r="G21" s="2">
        <v>21.33</v>
      </c>
      <c r="H21" s="2">
        <v>0.06</v>
      </c>
      <c r="I21" s="2">
        <v>0.03</v>
      </c>
      <c r="J21" s="2">
        <v>133</v>
      </c>
      <c r="K21" s="2">
        <v>0</v>
      </c>
      <c r="L21" s="2">
        <v>20</v>
      </c>
      <c r="M21" s="2">
        <v>83</v>
      </c>
      <c r="N21" s="2">
        <v>14</v>
      </c>
      <c r="O21" s="2">
        <v>20</v>
      </c>
      <c r="P21" s="2">
        <v>21.66</v>
      </c>
      <c r="Q21" s="2">
        <v>0.9</v>
      </c>
      <c r="R21" s="2">
        <v>0</v>
      </c>
      <c r="S21" s="2">
        <v>0</v>
      </c>
      <c r="T21" s="2"/>
      <c r="U21" s="2">
        <v>0.2</v>
      </c>
    </row>
    <row r="22" spans="1:23" s="3" customFormat="1" ht="15" customHeight="1" thickBot="1" x14ac:dyDescent="0.35">
      <c r="A22" s="1" t="s">
        <v>112</v>
      </c>
      <c r="B22" s="1" t="s">
        <v>113</v>
      </c>
      <c r="C22" s="2">
        <v>250</v>
      </c>
      <c r="D22" s="2">
        <v>5.92</v>
      </c>
      <c r="E22" s="2">
        <v>7.25</v>
      </c>
      <c r="F22" s="2">
        <v>18.829999999999998</v>
      </c>
      <c r="G22" s="2">
        <v>156.9</v>
      </c>
      <c r="H22" s="2">
        <v>7.0000000000000007E-2</v>
      </c>
      <c r="I22" s="2">
        <v>0.06</v>
      </c>
      <c r="J22" s="2">
        <v>67</v>
      </c>
      <c r="K22" s="2">
        <v>0</v>
      </c>
      <c r="L22" s="2">
        <v>5.92</v>
      </c>
      <c r="M22" s="2">
        <v>158.75</v>
      </c>
      <c r="N22" s="2">
        <v>26.25</v>
      </c>
      <c r="O22" s="2">
        <v>19.75</v>
      </c>
      <c r="P22" s="2">
        <v>39.25</v>
      </c>
      <c r="Q22" s="2">
        <v>0.88</v>
      </c>
      <c r="R22" s="2">
        <v>0.01</v>
      </c>
      <c r="S22" s="2">
        <v>0</v>
      </c>
      <c r="T22" s="2"/>
      <c r="U22" s="2">
        <v>0.2</v>
      </c>
    </row>
    <row r="23" spans="1:23" s="3" customFormat="1" ht="15" customHeight="1" thickBot="1" x14ac:dyDescent="0.35">
      <c r="A23" s="58" t="s">
        <v>114</v>
      </c>
      <c r="B23" s="1" t="s">
        <v>115</v>
      </c>
      <c r="C23" s="2">
        <v>180</v>
      </c>
      <c r="D23" s="2">
        <v>6.48</v>
      </c>
      <c r="E23" s="2">
        <v>5.85</v>
      </c>
      <c r="F23" s="2">
        <v>39.33</v>
      </c>
      <c r="G23" s="2">
        <v>56.16</v>
      </c>
      <c r="H23" s="2">
        <v>7.0000000000000007E-2</v>
      </c>
      <c r="I23" s="2">
        <v>0.03</v>
      </c>
      <c r="J23" s="2">
        <v>22.05</v>
      </c>
      <c r="K23" s="2">
        <v>0.9</v>
      </c>
      <c r="L23" s="2">
        <v>0</v>
      </c>
      <c r="M23" s="2">
        <v>54.53</v>
      </c>
      <c r="N23" s="2">
        <v>13.5</v>
      </c>
      <c r="O23" s="2">
        <v>8.64</v>
      </c>
      <c r="P23" s="2">
        <v>44.4</v>
      </c>
      <c r="Q23" s="2">
        <v>0.87</v>
      </c>
      <c r="R23" s="2">
        <v>0.01</v>
      </c>
      <c r="S23" s="2">
        <v>0</v>
      </c>
      <c r="T23" s="2"/>
      <c r="U23" s="6">
        <v>0.14000000000000001</v>
      </c>
      <c r="V23" s="60"/>
      <c r="W23" s="61"/>
    </row>
    <row r="24" spans="1:23" s="3" customFormat="1" ht="15" thickBot="1" x14ac:dyDescent="0.35">
      <c r="A24" s="58" t="s">
        <v>116</v>
      </c>
      <c r="B24" s="1" t="s">
        <v>43</v>
      </c>
      <c r="C24" s="2">
        <v>100</v>
      </c>
      <c r="D24" s="2">
        <v>14.5</v>
      </c>
      <c r="E24" s="2">
        <v>14.66</v>
      </c>
      <c r="F24" s="2">
        <v>8</v>
      </c>
      <c r="G24" s="2">
        <v>221.83</v>
      </c>
      <c r="H24" s="2">
        <v>0.03</v>
      </c>
      <c r="I24" s="2">
        <v>0.1</v>
      </c>
      <c r="J24" s="2">
        <v>1.85</v>
      </c>
      <c r="K24" s="2">
        <v>0</v>
      </c>
      <c r="L24" s="2">
        <v>0.46</v>
      </c>
      <c r="M24" s="2">
        <v>115.83</v>
      </c>
      <c r="N24" s="2">
        <v>25.83</v>
      </c>
      <c r="O24" s="2">
        <v>15.66</v>
      </c>
      <c r="P24" s="2">
        <v>154.16</v>
      </c>
      <c r="Q24" s="2">
        <v>1.46</v>
      </c>
      <c r="R24" s="2">
        <v>0.02</v>
      </c>
      <c r="S24" s="2">
        <v>0</v>
      </c>
      <c r="T24" s="2"/>
      <c r="U24" s="2">
        <v>0.39</v>
      </c>
    </row>
    <row r="25" spans="1:23" s="3" customFormat="1" ht="28.8" thickBot="1" x14ac:dyDescent="0.35">
      <c r="A25" s="58" t="s">
        <v>117</v>
      </c>
      <c r="B25" s="1" t="s">
        <v>118</v>
      </c>
      <c r="C25" s="2">
        <v>20</v>
      </c>
      <c r="D25" s="2">
        <v>0.54</v>
      </c>
      <c r="E25" s="2">
        <v>0.76</v>
      </c>
      <c r="F25" s="2">
        <v>0.88</v>
      </c>
      <c r="G25" s="2">
        <v>12.5</v>
      </c>
      <c r="H25" s="2">
        <v>0</v>
      </c>
      <c r="I25" s="2">
        <v>0</v>
      </c>
      <c r="J25" s="2">
        <v>2.9</v>
      </c>
      <c r="K25" s="2">
        <v>0.1</v>
      </c>
      <c r="L25" s="2">
        <v>0.13</v>
      </c>
      <c r="M25" s="2">
        <v>4.5599999999999996</v>
      </c>
      <c r="N25" s="2">
        <v>1.64</v>
      </c>
      <c r="O25" s="2">
        <v>0.46</v>
      </c>
      <c r="P25" s="2">
        <v>1.9</v>
      </c>
      <c r="Q25" s="2">
        <v>0.06</v>
      </c>
      <c r="R25" s="2">
        <v>0</v>
      </c>
      <c r="S25" s="2">
        <v>0</v>
      </c>
      <c r="T25" s="2"/>
      <c r="U25" s="2">
        <v>0.01</v>
      </c>
    </row>
    <row r="26" spans="1:23" s="3" customFormat="1" ht="15" customHeight="1" thickBot="1" x14ac:dyDescent="0.35">
      <c r="A26" s="58" t="s">
        <v>105</v>
      </c>
      <c r="B26" s="1" t="s">
        <v>38</v>
      </c>
      <c r="C26" s="2">
        <v>200</v>
      </c>
      <c r="D26" s="2">
        <v>0.42</v>
      </c>
      <c r="E26" s="2">
        <v>0.08</v>
      </c>
      <c r="F26" s="2">
        <v>25.18</v>
      </c>
      <c r="G26" s="2">
        <v>100.38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/>
      <c r="U26" s="2">
        <v>0</v>
      </c>
    </row>
    <row r="27" spans="1:23" s="3" customFormat="1" ht="15" customHeight="1" thickBot="1" x14ac:dyDescent="0.35">
      <c r="A27" s="58" t="s">
        <v>105</v>
      </c>
      <c r="B27" s="1" t="s">
        <v>108</v>
      </c>
      <c r="C27" s="2">
        <v>30</v>
      </c>
      <c r="D27" s="2">
        <v>1.5</v>
      </c>
      <c r="E27" s="2">
        <v>0.4</v>
      </c>
      <c r="F27" s="2">
        <v>10</v>
      </c>
      <c r="G27" s="2">
        <v>51.2</v>
      </c>
      <c r="H27" s="2">
        <v>0.11</v>
      </c>
      <c r="I27" s="2">
        <v>7.0000000000000007E-2</v>
      </c>
      <c r="J27" s="2">
        <v>0</v>
      </c>
      <c r="K27" s="2">
        <v>0</v>
      </c>
      <c r="L27" s="2">
        <v>0.12</v>
      </c>
      <c r="M27" s="2">
        <v>19.8</v>
      </c>
      <c r="N27" s="2">
        <v>21.9</v>
      </c>
      <c r="O27" s="2">
        <v>8</v>
      </c>
      <c r="P27" s="2">
        <v>19.5</v>
      </c>
      <c r="Q27" s="2">
        <v>0.54</v>
      </c>
      <c r="R27" s="2">
        <v>0</v>
      </c>
      <c r="S27" s="2">
        <v>0</v>
      </c>
      <c r="T27" s="2"/>
      <c r="U27" s="2">
        <v>0.15</v>
      </c>
    </row>
    <row r="28" spans="1:23" s="3" customFormat="1" ht="15" customHeight="1" thickBot="1" x14ac:dyDescent="0.35">
      <c r="A28" s="58" t="s">
        <v>105</v>
      </c>
      <c r="B28" s="1" t="s">
        <v>109</v>
      </c>
      <c r="C28" s="2">
        <v>60</v>
      </c>
      <c r="D28" s="2">
        <v>4.0999999999999996</v>
      </c>
      <c r="E28" s="2">
        <v>0.5</v>
      </c>
      <c r="F28" s="2">
        <v>29.5</v>
      </c>
      <c r="G28" s="2">
        <v>140.6</v>
      </c>
      <c r="H28" s="2">
        <v>0.12</v>
      </c>
      <c r="I28" s="2">
        <v>0.08</v>
      </c>
      <c r="J28" s="2">
        <v>0</v>
      </c>
      <c r="K28" s="2">
        <v>0</v>
      </c>
      <c r="L28" s="2">
        <v>0.12</v>
      </c>
      <c r="M28" s="2">
        <v>34.6</v>
      </c>
      <c r="N28" s="2">
        <v>75</v>
      </c>
      <c r="O28" s="2">
        <v>13.6</v>
      </c>
      <c r="P28" s="2">
        <v>60</v>
      </c>
      <c r="Q28" s="2">
        <v>1.66</v>
      </c>
      <c r="R28" s="2">
        <v>0</v>
      </c>
      <c r="S28" s="2">
        <v>0.01</v>
      </c>
      <c r="T28" s="2"/>
      <c r="U28" s="2">
        <v>0</v>
      </c>
    </row>
    <row r="29" spans="1:23" s="21" customFormat="1" ht="15" customHeight="1" thickBot="1" x14ac:dyDescent="0.35">
      <c r="A29" s="54"/>
      <c r="B29" s="4" t="s">
        <v>40</v>
      </c>
      <c r="C29" s="5">
        <f>SUM(C21:C28)</f>
        <v>940</v>
      </c>
      <c r="D29" s="5">
        <f t="shared" ref="D29:U29" si="1">SUM(D21:D28)</f>
        <v>34.620000000000005</v>
      </c>
      <c r="E29" s="5">
        <f t="shared" si="1"/>
        <v>29.66</v>
      </c>
      <c r="F29" s="5">
        <f t="shared" si="1"/>
        <v>135.54999999999998</v>
      </c>
      <c r="G29" s="5">
        <f t="shared" si="1"/>
        <v>760.90000000000009</v>
      </c>
      <c r="H29" s="5">
        <f t="shared" si="1"/>
        <v>0.46</v>
      </c>
      <c r="I29" s="5">
        <f t="shared" si="1"/>
        <v>0.37000000000000005</v>
      </c>
      <c r="J29" s="5">
        <f t="shared" si="1"/>
        <v>226.8</v>
      </c>
      <c r="K29" s="5">
        <f t="shared" si="1"/>
        <v>1</v>
      </c>
      <c r="L29" s="5">
        <f t="shared" si="1"/>
        <v>26.750000000000004</v>
      </c>
      <c r="M29" s="5">
        <f t="shared" si="1"/>
        <v>471.07</v>
      </c>
      <c r="N29" s="5">
        <f t="shared" si="1"/>
        <v>178.12</v>
      </c>
      <c r="O29" s="5">
        <f t="shared" si="1"/>
        <v>86.109999999999985</v>
      </c>
      <c r="P29" s="5">
        <f t="shared" si="1"/>
        <v>340.87</v>
      </c>
      <c r="Q29" s="5">
        <f t="shared" si="1"/>
        <v>6.3699999999999992</v>
      </c>
      <c r="R29" s="5">
        <f t="shared" si="1"/>
        <v>0.04</v>
      </c>
      <c r="S29" s="5">
        <f t="shared" si="1"/>
        <v>0.01</v>
      </c>
      <c r="T29" s="5">
        <f t="shared" si="1"/>
        <v>0</v>
      </c>
      <c r="U29" s="5">
        <f t="shared" si="1"/>
        <v>1.0900000000000001</v>
      </c>
    </row>
    <row r="30" spans="1:23" s="3" customFormat="1" ht="15" customHeight="1" thickBot="1" x14ac:dyDescent="0.35">
      <c r="A30" s="58"/>
      <c r="B30" s="4" t="s">
        <v>41</v>
      </c>
      <c r="C30" s="5">
        <f>C19+C29</f>
        <v>1530</v>
      </c>
      <c r="D30" s="5">
        <f t="shared" ref="D30:U30" si="2">D19+D29</f>
        <v>50.680000000000007</v>
      </c>
      <c r="E30" s="5">
        <f t="shared" si="2"/>
        <v>49.059999999999995</v>
      </c>
      <c r="F30" s="5">
        <f t="shared" si="2"/>
        <v>213.51</v>
      </c>
      <c r="G30" s="5">
        <f t="shared" si="2"/>
        <v>1315.23</v>
      </c>
      <c r="H30" s="5">
        <f t="shared" si="2"/>
        <v>0.85000000000000009</v>
      </c>
      <c r="I30" s="5">
        <f t="shared" si="2"/>
        <v>0.73000000000000009</v>
      </c>
      <c r="J30" s="5">
        <f t="shared" si="2"/>
        <v>306.3</v>
      </c>
      <c r="K30" s="5">
        <f t="shared" si="2"/>
        <v>3.4</v>
      </c>
      <c r="L30" s="5">
        <f t="shared" si="2"/>
        <v>65.62</v>
      </c>
      <c r="M30" s="5">
        <f t="shared" si="2"/>
        <v>676.37</v>
      </c>
      <c r="N30" s="5">
        <f t="shared" si="2"/>
        <v>627.52</v>
      </c>
      <c r="O30" s="5">
        <f t="shared" si="2"/>
        <v>156.37</v>
      </c>
      <c r="P30" s="5">
        <f t="shared" si="2"/>
        <v>651.17000000000007</v>
      </c>
      <c r="Q30" s="5">
        <f t="shared" si="2"/>
        <v>10.049999999999999</v>
      </c>
      <c r="R30" s="5">
        <f t="shared" si="2"/>
        <v>0.06</v>
      </c>
      <c r="S30" s="5">
        <f t="shared" si="2"/>
        <v>0.02</v>
      </c>
      <c r="T30" s="5">
        <f t="shared" si="2"/>
        <v>0</v>
      </c>
      <c r="U30" s="5">
        <f t="shared" si="2"/>
        <v>1.7600000000000002</v>
      </c>
    </row>
    <row r="31" spans="1:23" s="3" customFormat="1" ht="15" customHeight="1" thickBot="1" x14ac:dyDescent="0.35">
      <c r="A31" s="79" t="s">
        <v>14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1"/>
    </row>
    <row r="32" spans="1:23" s="3" customFormat="1" ht="15" thickBot="1" x14ac:dyDescent="0.35">
      <c r="A32" s="74"/>
      <c r="B32" s="75" t="s">
        <v>31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3" spans="1:21" s="3" customFormat="1" ht="15" thickBot="1" x14ac:dyDescent="0.35">
      <c r="A33" s="58" t="s">
        <v>137</v>
      </c>
      <c r="B33" s="1" t="s">
        <v>26</v>
      </c>
      <c r="C33" s="2">
        <v>200</v>
      </c>
      <c r="D33" s="2">
        <v>12.9</v>
      </c>
      <c r="E33" s="2">
        <v>28</v>
      </c>
      <c r="F33" s="2">
        <v>4.4000000000000004</v>
      </c>
      <c r="G33" s="2">
        <v>300.60000000000002</v>
      </c>
      <c r="H33" s="2">
        <v>0.08</v>
      </c>
      <c r="I33" s="2">
        <v>0.44</v>
      </c>
      <c r="J33" s="2">
        <v>137</v>
      </c>
      <c r="K33" s="2">
        <v>12</v>
      </c>
      <c r="L33" s="2">
        <v>0.4</v>
      </c>
      <c r="M33" s="2">
        <v>80</v>
      </c>
      <c r="N33" s="2">
        <v>146</v>
      </c>
      <c r="O33" s="2">
        <v>9.5</v>
      </c>
      <c r="P33" s="2">
        <v>170</v>
      </c>
      <c r="Q33" s="2">
        <v>2.1</v>
      </c>
      <c r="R33" s="2">
        <v>0.02</v>
      </c>
      <c r="S33" s="2">
        <v>0.01</v>
      </c>
      <c r="T33" s="2"/>
      <c r="U33" s="2">
        <v>0.6</v>
      </c>
    </row>
    <row r="34" spans="1:21" s="3" customFormat="1" ht="15" thickBot="1" x14ac:dyDescent="0.35">
      <c r="A34" s="58" t="s">
        <v>105</v>
      </c>
      <c r="B34" s="1" t="s">
        <v>121</v>
      </c>
      <c r="C34" s="2">
        <v>100</v>
      </c>
      <c r="D34" s="2">
        <v>0.4</v>
      </c>
      <c r="E34" s="2">
        <v>0.4</v>
      </c>
      <c r="F34" s="2">
        <v>9.8000000000000007</v>
      </c>
      <c r="G34" s="2">
        <v>47</v>
      </c>
      <c r="H34" s="2">
        <v>0.03</v>
      </c>
      <c r="I34" s="2">
        <v>0.02</v>
      </c>
      <c r="J34" s="2">
        <v>5</v>
      </c>
      <c r="K34" s="2">
        <v>0</v>
      </c>
      <c r="L34" s="2">
        <v>10</v>
      </c>
      <c r="M34" s="2">
        <v>78</v>
      </c>
      <c r="N34" s="2">
        <v>16</v>
      </c>
      <c r="O34" s="2">
        <v>9</v>
      </c>
      <c r="P34" s="2">
        <v>11</v>
      </c>
      <c r="Q34" s="2">
        <v>1.2</v>
      </c>
      <c r="R34" s="2">
        <v>0</v>
      </c>
      <c r="S34" s="2">
        <v>0</v>
      </c>
      <c r="T34" s="2"/>
      <c r="U34" s="2">
        <v>0.08</v>
      </c>
    </row>
    <row r="35" spans="1:21" s="3" customFormat="1" ht="15" thickBot="1" x14ac:dyDescent="0.35">
      <c r="A35" s="58" t="s">
        <v>122</v>
      </c>
      <c r="B35" s="1" t="s">
        <v>27</v>
      </c>
      <c r="C35" s="2">
        <v>200</v>
      </c>
      <c r="D35" s="2">
        <v>4.5999999999999996</v>
      </c>
      <c r="E35" s="2">
        <v>3.6</v>
      </c>
      <c r="F35" s="2">
        <v>12.6</v>
      </c>
      <c r="G35" s="2">
        <v>100.4</v>
      </c>
      <c r="H35" s="2">
        <v>0.04</v>
      </c>
      <c r="I35" s="2">
        <v>0.17</v>
      </c>
      <c r="J35" s="2">
        <v>17.3</v>
      </c>
      <c r="K35" s="2">
        <v>0</v>
      </c>
      <c r="L35" s="2">
        <v>0.68</v>
      </c>
      <c r="M35" s="2">
        <v>70</v>
      </c>
      <c r="N35" s="2">
        <v>143</v>
      </c>
      <c r="O35" s="2">
        <v>34</v>
      </c>
      <c r="P35" s="2">
        <v>110</v>
      </c>
      <c r="Q35" s="2">
        <v>1.0900000000000001</v>
      </c>
      <c r="R35" s="2">
        <v>0.01</v>
      </c>
      <c r="S35" s="2">
        <v>0</v>
      </c>
      <c r="T35" s="2"/>
      <c r="U35" s="2">
        <v>0.38</v>
      </c>
    </row>
    <row r="36" spans="1:21" s="3" customFormat="1" ht="16.2" customHeight="1" thickBot="1" x14ac:dyDescent="0.35">
      <c r="A36" s="58" t="s">
        <v>105</v>
      </c>
      <c r="B36" s="1" t="s">
        <v>108</v>
      </c>
      <c r="C36" s="2">
        <v>30</v>
      </c>
      <c r="D36" s="2">
        <v>1.5</v>
      </c>
      <c r="E36" s="2">
        <v>0.4</v>
      </c>
      <c r="F36" s="2">
        <v>10</v>
      </c>
      <c r="G36" s="2">
        <v>51.2</v>
      </c>
      <c r="H36" s="2">
        <v>0.11</v>
      </c>
      <c r="I36" s="2">
        <v>7.0000000000000007E-2</v>
      </c>
      <c r="J36" s="2">
        <v>0</v>
      </c>
      <c r="K36" s="2">
        <v>0</v>
      </c>
      <c r="L36" s="2">
        <v>0.12</v>
      </c>
      <c r="M36" s="2">
        <v>19.8</v>
      </c>
      <c r="N36" s="2">
        <v>21.9</v>
      </c>
      <c r="O36" s="2">
        <v>8</v>
      </c>
      <c r="P36" s="2">
        <v>19.5</v>
      </c>
      <c r="Q36" s="2">
        <v>0.54</v>
      </c>
      <c r="R36" s="2">
        <v>0</v>
      </c>
      <c r="S36" s="2">
        <v>0</v>
      </c>
      <c r="T36" s="2"/>
      <c r="U36" s="2">
        <v>0.15</v>
      </c>
    </row>
    <row r="37" spans="1:21" s="3" customFormat="1" ht="15" thickBot="1" x14ac:dyDescent="0.35">
      <c r="A37" s="58" t="s">
        <v>105</v>
      </c>
      <c r="B37" s="1" t="s">
        <v>109</v>
      </c>
      <c r="C37" s="2">
        <v>40</v>
      </c>
      <c r="D37" s="2">
        <v>3.06</v>
      </c>
      <c r="E37" s="2">
        <v>0.33</v>
      </c>
      <c r="F37" s="2">
        <v>19.66</v>
      </c>
      <c r="G37" s="2">
        <v>93.73</v>
      </c>
      <c r="H37" s="2">
        <v>0.06</v>
      </c>
      <c r="I37" s="2">
        <v>0.05</v>
      </c>
      <c r="J37" s="2">
        <v>0</v>
      </c>
      <c r="K37" s="2">
        <v>0</v>
      </c>
      <c r="L37" s="2">
        <v>0.08</v>
      </c>
      <c r="M37" s="2">
        <v>21.4</v>
      </c>
      <c r="N37" s="2">
        <v>50</v>
      </c>
      <c r="O37" s="2">
        <v>11.4</v>
      </c>
      <c r="P37" s="2">
        <v>51.6</v>
      </c>
      <c r="Q37" s="2">
        <v>0.94</v>
      </c>
      <c r="R37" s="2">
        <v>0</v>
      </c>
      <c r="S37" s="2">
        <v>0.01</v>
      </c>
      <c r="T37" s="2"/>
      <c r="U37" s="2">
        <v>0</v>
      </c>
    </row>
    <row r="38" spans="1:21" s="21" customFormat="1" ht="15" thickBot="1" x14ac:dyDescent="0.35">
      <c r="A38" s="54"/>
      <c r="B38" s="4" t="s">
        <v>39</v>
      </c>
      <c r="C38" s="5">
        <f>SUM(C33:C37)</f>
        <v>570</v>
      </c>
      <c r="D38" s="5">
        <f>SUM(D33:D37)</f>
        <v>22.459999999999997</v>
      </c>
      <c r="E38" s="5">
        <f t="shared" ref="E38:U38" si="3">SUM(E33:E37)</f>
        <v>32.729999999999997</v>
      </c>
      <c r="F38" s="5">
        <f t="shared" si="3"/>
        <v>56.459999999999994</v>
      </c>
      <c r="G38" s="5">
        <f t="shared" si="3"/>
        <v>592.92999999999995</v>
      </c>
      <c r="H38" s="5">
        <f t="shared" si="3"/>
        <v>0.32</v>
      </c>
      <c r="I38" s="5">
        <f t="shared" si="3"/>
        <v>0.75</v>
      </c>
      <c r="J38" s="5">
        <f t="shared" si="3"/>
        <v>159.30000000000001</v>
      </c>
      <c r="K38" s="5">
        <f t="shared" si="3"/>
        <v>12</v>
      </c>
      <c r="L38" s="5">
        <f t="shared" si="3"/>
        <v>11.28</v>
      </c>
      <c r="M38" s="5">
        <f t="shared" si="3"/>
        <v>269.2</v>
      </c>
      <c r="N38" s="5">
        <f t="shared" si="3"/>
        <v>376.9</v>
      </c>
      <c r="O38" s="5">
        <f t="shared" si="3"/>
        <v>71.900000000000006</v>
      </c>
      <c r="P38" s="5">
        <f t="shared" si="3"/>
        <v>362.1</v>
      </c>
      <c r="Q38" s="5">
        <f t="shared" si="3"/>
        <v>5.8699999999999992</v>
      </c>
      <c r="R38" s="5">
        <f t="shared" si="3"/>
        <v>0.03</v>
      </c>
      <c r="S38" s="5">
        <f t="shared" si="3"/>
        <v>0.02</v>
      </c>
      <c r="T38" s="5">
        <f t="shared" si="3"/>
        <v>0</v>
      </c>
      <c r="U38" s="5">
        <f t="shared" si="3"/>
        <v>1.21</v>
      </c>
    </row>
    <row r="39" spans="1:21" s="3" customFormat="1" ht="15" thickBot="1" x14ac:dyDescent="0.35">
      <c r="A39" s="58"/>
      <c r="B39" s="5" t="s">
        <v>32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s="3" customFormat="1" ht="15" thickBot="1" x14ac:dyDescent="0.35">
      <c r="A40" s="58" t="s">
        <v>123</v>
      </c>
      <c r="B40" s="1" t="s">
        <v>124</v>
      </c>
      <c r="C40" s="2">
        <v>100</v>
      </c>
      <c r="D40" s="2">
        <v>0.8</v>
      </c>
      <c r="E40" s="2">
        <v>0.2</v>
      </c>
      <c r="F40" s="2">
        <v>2.5</v>
      </c>
      <c r="G40" s="2">
        <v>14.2</v>
      </c>
      <c r="H40" s="2">
        <v>0.03</v>
      </c>
      <c r="I40" s="2">
        <v>0.03</v>
      </c>
      <c r="J40" s="2">
        <v>10</v>
      </c>
      <c r="K40" s="2">
        <v>0</v>
      </c>
      <c r="L40" s="2">
        <v>8</v>
      </c>
      <c r="M40" s="2">
        <v>56</v>
      </c>
      <c r="N40" s="2">
        <v>23</v>
      </c>
      <c r="O40" s="2">
        <v>14</v>
      </c>
      <c r="P40" s="2">
        <v>32</v>
      </c>
      <c r="Q40" s="2">
        <v>0.6</v>
      </c>
      <c r="R40" s="2">
        <v>0</v>
      </c>
      <c r="S40" s="2">
        <v>0</v>
      </c>
      <c r="T40" s="2"/>
      <c r="U40" s="2">
        <v>0.17</v>
      </c>
    </row>
    <row r="41" spans="1:21" s="3" customFormat="1" ht="15" thickBot="1" x14ac:dyDescent="0.35">
      <c r="A41" s="58" t="s">
        <v>175</v>
      </c>
      <c r="B41" s="1" t="s">
        <v>176</v>
      </c>
      <c r="C41" s="2">
        <v>250</v>
      </c>
      <c r="D41" s="2">
        <v>5.4</v>
      </c>
      <c r="E41" s="2">
        <v>4.32</v>
      </c>
      <c r="F41" s="2">
        <v>9.32</v>
      </c>
      <c r="G41" s="2">
        <v>97.82</v>
      </c>
      <c r="H41" s="2">
        <v>0.03</v>
      </c>
      <c r="I41" s="2">
        <v>0.04</v>
      </c>
      <c r="J41" s="2">
        <v>153.5</v>
      </c>
      <c r="K41" s="2">
        <v>0</v>
      </c>
      <c r="L41" s="2">
        <v>6.65</v>
      </c>
      <c r="M41" s="2">
        <v>115.75</v>
      </c>
      <c r="N41" s="2">
        <v>30.75</v>
      </c>
      <c r="O41" s="2">
        <v>14.5</v>
      </c>
      <c r="P41" s="2">
        <v>39</v>
      </c>
      <c r="Q41" s="2">
        <v>0.7</v>
      </c>
      <c r="R41" s="2">
        <v>0.01</v>
      </c>
      <c r="S41" s="2">
        <v>0</v>
      </c>
      <c r="T41" s="2"/>
      <c r="U41" s="2">
        <v>0.26</v>
      </c>
    </row>
    <row r="42" spans="1:21" s="3" customFormat="1" ht="15" thickBot="1" x14ac:dyDescent="0.35">
      <c r="A42" s="58" t="s">
        <v>125</v>
      </c>
      <c r="B42" s="1" t="s">
        <v>126</v>
      </c>
      <c r="C42" s="2">
        <v>200</v>
      </c>
      <c r="D42" s="2">
        <v>15.3</v>
      </c>
      <c r="E42" s="2">
        <v>14.7</v>
      </c>
      <c r="F42" s="2">
        <v>38.6</v>
      </c>
      <c r="G42" s="2">
        <v>348.3</v>
      </c>
      <c r="H42" s="2">
        <v>7.0000000000000007E-2</v>
      </c>
      <c r="I42" s="2">
        <v>0.12</v>
      </c>
      <c r="J42" s="2">
        <v>121</v>
      </c>
      <c r="K42" s="2">
        <v>1</v>
      </c>
      <c r="L42" s="2">
        <v>0.72</v>
      </c>
      <c r="M42" s="2">
        <v>116</v>
      </c>
      <c r="N42" s="2">
        <v>20</v>
      </c>
      <c r="O42" s="2">
        <v>28</v>
      </c>
      <c r="P42" s="2">
        <v>193</v>
      </c>
      <c r="Q42" s="2">
        <v>0.42</v>
      </c>
      <c r="R42" s="2">
        <v>0.02</v>
      </c>
      <c r="S42" s="2">
        <v>0</v>
      </c>
      <c r="T42" s="2"/>
      <c r="U42" s="2">
        <v>0.52</v>
      </c>
    </row>
    <row r="43" spans="1:21" s="3" customFormat="1" ht="15" thickBot="1" x14ac:dyDescent="0.35">
      <c r="A43" s="58" t="s">
        <v>127</v>
      </c>
      <c r="B43" s="1" t="s">
        <v>18</v>
      </c>
      <c r="C43" s="2">
        <v>200</v>
      </c>
      <c r="D43" s="2">
        <v>0.5</v>
      </c>
      <c r="E43" s="2">
        <v>0</v>
      </c>
      <c r="F43" s="2">
        <v>19.8</v>
      </c>
      <c r="G43" s="2">
        <v>81</v>
      </c>
      <c r="H43" s="2">
        <v>0</v>
      </c>
      <c r="I43" s="2">
        <v>0</v>
      </c>
      <c r="J43" s="2">
        <v>15</v>
      </c>
      <c r="K43" s="2">
        <v>0</v>
      </c>
      <c r="L43" s="2">
        <v>0.02</v>
      </c>
      <c r="M43" s="2">
        <v>0.17</v>
      </c>
      <c r="N43" s="2">
        <v>50</v>
      </c>
      <c r="O43" s="2">
        <v>18</v>
      </c>
      <c r="P43" s="2">
        <v>25</v>
      </c>
      <c r="Q43" s="2">
        <v>0.38</v>
      </c>
      <c r="R43" s="2">
        <v>0</v>
      </c>
      <c r="S43" s="2">
        <v>0</v>
      </c>
      <c r="T43" s="2"/>
      <c r="U43" s="2">
        <v>0</v>
      </c>
    </row>
    <row r="44" spans="1:21" s="3" customFormat="1" ht="15" thickBot="1" x14ac:dyDescent="0.35">
      <c r="A44" s="58" t="s">
        <v>105</v>
      </c>
      <c r="B44" s="1" t="s">
        <v>108</v>
      </c>
      <c r="C44" s="2">
        <v>30</v>
      </c>
      <c r="D44" s="2">
        <v>1.5</v>
      </c>
      <c r="E44" s="2">
        <v>0.4</v>
      </c>
      <c r="F44" s="2">
        <v>10</v>
      </c>
      <c r="G44" s="2">
        <v>51.2</v>
      </c>
      <c r="H44" s="2">
        <v>0.11</v>
      </c>
      <c r="I44" s="2">
        <v>7.0000000000000007E-2</v>
      </c>
      <c r="J44" s="2">
        <v>0</v>
      </c>
      <c r="K44" s="2">
        <v>0</v>
      </c>
      <c r="L44" s="2">
        <v>0.12</v>
      </c>
      <c r="M44" s="2">
        <v>19.8</v>
      </c>
      <c r="N44" s="2">
        <v>21.9</v>
      </c>
      <c r="O44" s="2">
        <v>8</v>
      </c>
      <c r="P44" s="2">
        <v>19.5</v>
      </c>
      <c r="Q44" s="2">
        <v>0.54</v>
      </c>
      <c r="R44" s="2">
        <v>0</v>
      </c>
      <c r="S44" s="2">
        <v>0</v>
      </c>
      <c r="T44" s="2"/>
      <c r="U44" s="2">
        <v>0.15</v>
      </c>
    </row>
    <row r="45" spans="1:21" s="3" customFormat="1" ht="15" customHeight="1" thickBot="1" x14ac:dyDescent="0.35">
      <c r="A45" s="58" t="s">
        <v>105</v>
      </c>
      <c r="B45" s="1" t="s">
        <v>109</v>
      </c>
      <c r="C45" s="2">
        <v>60</v>
      </c>
      <c r="D45" s="2">
        <v>4.0999999999999996</v>
      </c>
      <c r="E45" s="2">
        <v>0.5</v>
      </c>
      <c r="F45" s="2">
        <v>29.5</v>
      </c>
      <c r="G45" s="2">
        <v>140.6</v>
      </c>
      <c r="H45" s="2">
        <v>0.12</v>
      </c>
      <c r="I45" s="2">
        <v>0.08</v>
      </c>
      <c r="J45" s="2">
        <v>0</v>
      </c>
      <c r="K45" s="2">
        <v>0</v>
      </c>
      <c r="L45" s="2">
        <v>0.12</v>
      </c>
      <c r="M45" s="2">
        <v>34.6</v>
      </c>
      <c r="N45" s="2">
        <v>75</v>
      </c>
      <c r="O45" s="2">
        <v>13.6</v>
      </c>
      <c r="P45" s="2">
        <v>60</v>
      </c>
      <c r="Q45" s="2">
        <v>1.66</v>
      </c>
      <c r="R45" s="2">
        <v>0</v>
      </c>
      <c r="S45" s="2">
        <v>0.01</v>
      </c>
      <c r="T45" s="2"/>
      <c r="U45" s="2">
        <v>0</v>
      </c>
    </row>
    <row r="46" spans="1:21" s="21" customFormat="1" ht="15" thickBot="1" x14ac:dyDescent="0.35">
      <c r="A46" s="54"/>
      <c r="B46" s="4" t="s">
        <v>40</v>
      </c>
      <c r="C46" s="5">
        <f>SUM(C40:C45)</f>
        <v>840</v>
      </c>
      <c r="D46" s="5">
        <f>SUM(D40:D45)</f>
        <v>27.6</v>
      </c>
      <c r="E46" s="5">
        <f t="shared" ref="E46:U46" si="4">SUM(E40:E45)</f>
        <v>20.119999999999997</v>
      </c>
      <c r="F46" s="5">
        <f t="shared" si="4"/>
        <v>109.72</v>
      </c>
      <c r="G46" s="5">
        <f t="shared" si="4"/>
        <v>733.12</v>
      </c>
      <c r="H46" s="5">
        <f t="shared" si="4"/>
        <v>0.36</v>
      </c>
      <c r="I46" s="5">
        <f t="shared" si="4"/>
        <v>0.34</v>
      </c>
      <c r="J46" s="5">
        <f t="shared" si="4"/>
        <v>299.5</v>
      </c>
      <c r="K46" s="5">
        <f t="shared" si="4"/>
        <v>1</v>
      </c>
      <c r="L46" s="5">
        <f t="shared" si="4"/>
        <v>15.629999999999999</v>
      </c>
      <c r="M46" s="5">
        <f t="shared" si="4"/>
        <v>342.32000000000005</v>
      </c>
      <c r="N46" s="5">
        <f t="shared" si="4"/>
        <v>220.65</v>
      </c>
      <c r="O46" s="5">
        <f t="shared" si="4"/>
        <v>96.1</v>
      </c>
      <c r="P46" s="5">
        <f t="shared" si="4"/>
        <v>368.5</v>
      </c>
      <c r="Q46" s="5">
        <f t="shared" si="4"/>
        <v>4.3</v>
      </c>
      <c r="R46" s="5">
        <f t="shared" si="4"/>
        <v>0.03</v>
      </c>
      <c r="S46" s="5">
        <f t="shared" si="4"/>
        <v>0.01</v>
      </c>
      <c r="T46" s="5">
        <f t="shared" si="4"/>
        <v>0</v>
      </c>
      <c r="U46" s="5">
        <f t="shared" si="4"/>
        <v>1.1000000000000001</v>
      </c>
    </row>
    <row r="47" spans="1:21" s="3" customFormat="1" ht="15" thickBot="1" x14ac:dyDescent="0.35">
      <c r="A47" s="58"/>
      <c r="B47" s="4" t="s">
        <v>41</v>
      </c>
      <c r="C47" s="5">
        <f>C38+C46</f>
        <v>1410</v>
      </c>
      <c r="D47" s="5">
        <f t="shared" ref="D47:U47" si="5">D38+D46</f>
        <v>50.06</v>
      </c>
      <c r="E47" s="5">
        <f t="shared" si="5"/>
        <v>52.849999999999994</v>
      </c>
      <c r="F47" s="5">
        <f t="shared" si="5"/>
        <v>166.18</v>
      </c>
      <c r="G47" s="5">
        <f t="shared" si="5"/>
        <v>1326.05</v>
      </c>
      <c r="H47" s="5">
        <f t="shared" si="5"/>
        <v>0.67999999999999994</v>
      </c>
      <c r="I47" s="5">
        <f t="shared" si="5"/>
        <v>1.0900000000000001</v>
      </c>
      <c r="J47" s="5">
        <f t="shared" si="5"/>
        <v>458.8</v>
      </c>
      <c r="K47" s="5">
        <f t="shared" si="5"/>
        <v>13</v>
      </c>
      <c r="L47" s="5">
        <f t="shared" si="5"/>
        <v>26.909999999999997</v>
      </c>
      <c r="M47" s="5">
        <f t="shared" si="5"/>
        <v>611.52</v>
      </c>
      <c r="N47" s="5">
        <f t="shared" si="5"/>
        <v>597.54999999999995</v>
      </c>
      <c r="O47" s="5">
        <f t="shared" si="5"/>
        <v>168</v>
      </c>
      <c r="P47" s="5">
        <f t="shared" si="5"/>
        <v>730.6</v>
      </c>
      <c r="Q47" s="5">
        <f t="shared" si="5"/>
        <v>10.169999999999998</v>
      </c>
      <c r="R47" s="5">
        <f t="shared" si="5"/>
        <v>0.06</v>
      </c>
      <c r="S47" s="5">
        <f t="shared" si="5"/>
        <v>0.03</v>
      </c>
      <c r="T47" s="5">
        <f t="shared" si="5"/>
        <v>0</v>
      </c>
      <c r="U47" s="5">
        <f t="shared" si="5"/>
        <v>2.31</v>
      </c>
    </row>
    <row r="48" spans="1:21" s="3" customFormat="1" ht="16.8" customHeight="1" thickBot="1" x14ac:dyDescent="0.35">
      <c r="A48" s="79" t="s">
        <v>15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</row>
    <row r="49" spans="1:23" s="3" customFormat="1" ht="15" customHeight="1" thickBot="1" x14ac:dyDescent="0.35">
      <c r="A49" s="74"/>
      <c r="B49" s="75" t="s">
        <v>31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</row>
    <row r="50" spans="1:23" s="3" customFormat="1" ht="15" thickBot="1" x14ac:dyDescent="0.35">
      <c r="A50" s="58" t="s">
        <v>128</v>
      </c>
      <c r="B50" s="1" t="s">
        <v>129</v>
      </c>
      <c r="C50" s="2">
        <v>200</v>
      </c>
      <c r="D50" s="2">
        <v>5.6</v>
      </c>
      <c r="E50" s="2">
        <v>12.5</v>
      </c>
      <c r="F50" s="2">
        <v>37.6</v>
      </c>
      <c r="G50" s="2">
        <v>274.89999999999998</v>
      </c>
      <c r="H50" s="2">
        <v>0.15</v>
      </c>
      <c r="I50" s="2">
        <v>0.13</v>
      </c>
      <c r="J50" s="2">
        <v>41.6</v>
      </c>
      <c r="K50" s="2">
        <v>0.9</v>
      </c>
      <c r="L50" s="2">
        <v>0.49</v>
      </c>
      <c r="M50" s="2">
        <v>82</v>
      </c>
      <c r="N50" s="2">
        <v>127</v>
      </c>
      <c r="O50" s="2">
        <v>35</v>
      </c>
      <c r="P50" s="2">
        <v>126</v>
      </c>
      <c r="Q50" s="2">
        <v>1.05</v>
      </c>
      <c r="R50" s="2">
        <v>0.02</v>
      </c>
      <c r="S50" s="2">
        <v>0</v>
      </c>
      <c r="T50" s="2"/>
      <c r="U50" s="2">
        <v>0.26</v>
      </c>
    </row>
    <row r="51" spans="1:23" s="3" customFormat="1" ht="15" thickBot="1" x14ac:dyDescent="0.35">
      <c r="A51" s="58" t="s">
        <v>105</v>
      </c>
      <c r="B51" s="1" t="s">
        <v>130</v>
      </c>
      <c r="C51" s="2">
        <v>100</v>
      </c>
      <c r="D51" s="2">
        <v>0.4</v>
      </c>
      <c r="E51" s="2">
        <v>0.3</v>
      </c>
      <c r="F51" s="2">
        <v>10.3</v>
      </c>
      <c r="G51" s="2">
        <v>47</v>
      </c>
      <c r="H51" s="2">
        <v>0.02</v>
      </c>
      <c r="I51" s="2">
        <v>0.03</v>
      </c>
      <c r="J51" s="2">
        <v>2</v>
      </c>
      <c r="K51" s="2">
        <v>0</v>
      </c>
      <c r="L51" s="2">
        <v>5</v>
      </c>
      <c r="M51" s="2">
        <v>65</v>
      </c>
      <c r="N51" s="2">
        <v>19</v>
      </c>
      <c r="O51" s="2">
        <v>12</v>
      </c>
      <c r="P51" s="2">
        <v>16</v>
      </c>
      <c r="Q51" s="2">
        <v>1.3</v>
      </c>
      <c r="R51" s="2">
        <v>0</v>
      </c>
      <c r="S51" s="2">
        <v>0</v>
      </c>
      <c r="T51" s="2"/>
      <c r="U51" s="2">
        <v>0.1</v>
      </c>
    </row>
    <row r="52" spans="1:23" s="3" customFormat="1" ht="15" thickBot="1" x14ac:dyDescent="0.35">
      <c r="A52" s="58" t="s">
        <v>131</v>
      </c>
      <c r="B52" s="1" t="s">
        <v>42</v>
      </c>
      <c r="C52" s="2">
        <v>200</v>
      </c>
      <c r="D52" s="2">
        <v>1.6</v>
      </c>
      <c r="E52" s="2">
        <v>1.1000000000000001</v>
      </c>
      <c r="F52" s="2">
        <v>8.6999999999999993</v>
      </c>
      <c r="G52" s="2">
        <v>50.9</v>
      </c>
      <c r="H52" s="2">
        <v>0.01</v>
      </c>
      <c r="I52" s="2">
        <v>7.0000000000000007E-2</v>
      </c>
      <c r="J52" s="2">
        <v>6.9</v>
      </c>
      <c r="K52" s="2">
        <v>0</v>
      </c>
      <c r="L52" s="2">
        <v>0.3</v>
      </c>
      <c r="M52" s="2">
        <v>21.3</v>
      </c>
      <c r="N52" s="2">
        <v>57</v>
      </c>
      <c r="O52" s="2">
        <v>9.9</v>
      </c>
      <c r="P52" s="2">
        <v>46</v>
      </c>
      <c r="Q52" s="2">
        <v>0.77</v>
      </c>
      <c r="R52" s="2">
        <v>0</v>
      </c>
      <c r="S52" s="2">
        <v>0</v>
      </c>
      <c r="T52" s="2"/>
      <c r="U52" s="2">
        <v>0.1</v>
      </c>
    </row>
    <row r="53" spans="1:23" s="3" customFormat="1" ht="16.2" customHeight="1" thickBot="1" x14ac:dyDescent="0.35">
      <c r="A53" s="58" t="s">
        <v>105</v>
      </c>
      <c r="B53" s="1" t="s">
        <v>108</v>
      </c>
      <c r="C53" s="2">
        <v>30</v>
      </c>
      <c r="D53" s="2">
        <v>1.5</v>
      </c>
      <c r="E53" s="2">
        <v>0.4</v>
      </c>
      <c r="F53" s="2">
        <v>10</v>
      </c>
      <c r="G53" s="2">
        <v>51.2</v>
      </c>
      <c r="H53" s="2">
        <v>0.11</v>
      </c>
      <c r="I53" s="2">
        <v>7.0000000000000007E-2</v>
      </c>
      <c r="J53" s="2">
        <v>0</v>
      </c>
      <c r="K53" s="2">
        <v>0</v>
      </c>
      <c r="L53" s="2">
        <v>0.12</v>
      </c>
      <c r="M53" s="2">
        <v>19.8</v>
      </c>
      <c r="N53" s="2">
        <v>21.9</v>
      </c>
      <c r="O53" s="2">
        <v>8</v>
      </c>
      <c r="P53" s="2">
        <v>19.5</v>
      </c>
      <c r="Q53" s="2">
        <v>0.54</v>
      </c>
      <c r="R53" s="2">
        <v>0</v>
      </c>
      <c r="S53" s="2">
        <v>0</v>
      </c>
      <c r="T53" s="2"/>
      <c r="U53" s="2">
        <v>0.15</v>
      </c>
    </row>
    <row r="54" spans="1:23" s="3" customFormat="1" ht="15" customHeight="1" thickBot="1" x14ac:dyDescent="0.35">
      <c r="A54" s="58" t="s">
        <v>105</v>
      </c>
      <c r="B54" s="1" t="s">
        <v>109</v>
      </c>
      <c r="C54" s="2">
        <v>40</v>
      </c>
      <c r="D54" s="2">
        <v>3.06</v>
      </c>
      <c r="E54" s="2">
        <v>0.33</v>
      </c>
      <c r="F54" s="2">
        <v>19.66</v>
      </c>
      <c r="G54" s="2">
        <v>93.73</v>
      </c>
      <c r="H54" s="2">
        <v>0.06</v>
      </c>
      <c r="I54" s="2">
        <v>0.05</v>
      </c>
      <c r="J54" s="2">
        <v>0</v>
      </c>
      <c r="K54" s="2">
        <v>0</v>
      </c>
      <c r="L54" s="2">
        <v>0.08</v>
      </c>
      <c r="M54" s="2">
        <v>21.4</v>
      </c>
      <c r="N54" s="2">
        <v>50</v>
      </c>
      <c r="O54" s="2">
        <v>11.4</v>
      </c>
      <c r="P54" s="2">
        <v>51.6</v>
      </c>
      <c r="Q54" s="2">
        <v>0.94</v>
      </c>
      <c r="R54" s="2">
        <v>0</v>
      </c>
      <c r="S54" s="2">
        <v>0.01</v>
      </c>
      <c r="T54" s="2"/>
      <c r="U54" s="2">
        <v>0</v>
      </c>
    </row>
    <row r="55" spans="1:23" s="21" customFormat="1" ht="17.399999999999999" customHeight="1" thickBot="1" x14ac:dyDescent="0.35">
      <c r="A55" s="54"/>
      <c r="B55" s="4" t="s">
        <v>39</v>
      </c>
      <c r="C55" s="5">
        <f>SUM(C50:C54)</f>
        <v>570</v>
      </c>
      <c r="D55" s="5">
        <f t="shared" ref="D55:S55" si="6">SUM(D50:D54)</f>
        <v>12.16</v>
      </c>
      <c r="E55" s="5">
        <f t="shared" si="6"/>
        <v>14.63</v>
      </c>
      <c r="F55" s="5">
        <f t="shared" si="6"/>
        <v>86.26</v>
      </c>
      <c r="G55" s="5">
        <f t="shared" si="6"/>
        <v>517.7299999999999</v>
      </c>
      <c r="H55" s="5">
        <f t="shared" si="6"/>
        <v>0.35</v>
      </c>
      <c r="I55" s="5">
        <f t="shared" si="6"/>
        <v>0.35000000000000003</v>
      </c>
      <c r="J55" s="5">
        <f t="shared" si="6"/>
        <v>50.5</v>
      </c>
      <c r="K55" s="5">
        <f t="shared" si="6"/>
        <v>0.9</v>
      </c>
      <c r="L55" s="5">
        <f t="shared" si="6"/>
        <v>5.99</v>
      </c>
      <c r="M55" s="5">
        <f t="shared" si="6"/>
        <v>209.50000000000003</v>
      </c>
      <c r="N55" s="5">
        <f t="shared" si="6"/>
        <v>274.89999999999998</v>
      </c>
      <c r="O55" s="5">
        <f t="shared" si="6"/>
        <v>76.300000000000011</v>
      </c>
      <c r="P55" s="5">
        <f t="shared" si="6"/>
        <v>259.10000000000002</v>
      </c>
      <c r="Q55" s="5">
        <f t="shared" si="6"/>
        <v>4.5999999999999996</v>
      </c>
      <c r="R55" s="5">
        <f t="shared" si="6"/>
        <v>0.02</v>
      </c>
      <c r="S55" s="5">
        <f t="shared" si="6"/>
        <v>0.01</v>
      </c>
      <c r="T55" s="5">
        <f t="shared" ref="T55" si="7">SUM(T50:T53)</f>
        <v>0</v>
      </c>
      <c r="U55" s="5">
        <f>SUM(U50:U54)</f>
        <v>0.61</v>
      </c>
    </row>
    <row r="56" spans="1:23" s="3" customFormat="1" ht="15" thickBot="1" x14ac:dyDescent="0.35">
      <c r="A56" s="58"/>
      <c r="B56" s="5" t="s">
        <v>32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3" s="3" customFormat="1" ht="17.25" customHeight="1" thickBot="1" x14ac:dyDescent="0.35">
      <c r="A57" s="58" t="s">
        <v>132</v>
      </c>
      <c r="B57" s="1" t="s">
        <v>133</v>
      </c>
      <c r="C57" s="2">
        <v>100</v>
      </c>
      <c r="D57" s="2">
        <v>2</v>
      </c>
      <c r="E57" s="2">
        <v>0.33</v>
      </c>
      <c r="F57" s="2">
        <v>10.16</v>
      </c>
      <c r="G57" s="2">
        <v>52.16</v>
      </c>
      <c r="H57" s="2">
        <v>0.02</v>
      </c>
      <c r="I57" s="2">
        <v>0.03</v>
      </c>
      <c r="J57" s="2">
        <v>1.2</v>
      </c>
      <c r="K57" s="2">
        <v>0</v>
      </c>
      <c r="L57" s="2">
        <v>1.91</v>
      </c>
      <c r="M57" s="2">
        <v>50</v>
      </c>
      <c r="N57" s="2">
        <v>36.659999999999997</v>
      </c>
      <c r="O57" s="2">
        <v>11.33</v>
      </c>
      <c r="P57" s="2">
        <v>30</v>
      </c>
      <c r="Q57" s="2">
        <v>0.31</v>
      </c>
      <c r="R57" s="2">
        <v>0</v>
      </c>
      <c r="S57" s="2">
        <v>0</v>
      </c>
      <c r="T57" s="2"/>
      <c r="U57" s="2">
        <v>0.18</v>
      </c>
    </row>
    <row r="58" spans="1:23" s="3" customFormat="1" ht="28.8" thickBot="1" x14ac:dyDescent="0.35">
      <c r="A58" s="58" t="s">
        <v>134</v>
      </c>
      <c r="B58" s="1" t="s">
        <v>33</v>
      </c>
      <c r="C58" s="2">
        <v>250</v>
      </c>
      <c r="D58" s="2">
        <v>6.45</v>
      </c>
      <c r="E58" s="2">
        <v>3.47</v>
      </c>
      <c r="F58" s="2">
        <v>23.12</v>
      </c>
      <c r="G58" s="2">
        <v>149.5</v>
      </c>
      <c r="H58" s="2">
        <v>0.1</v>
      </c>
      <c r="I58" s="2">
        <v>0.06</v>
      </c>
      <c r="J58" s="2">
        <v>122</v>
      </c>
      <c r="K58" s="2">
        <v>0</v>
      </c>
      <c r="L58" s="2">
        <v>6.6</v>
      </c>
      <c r="M58" s="2">
        <v>128</v>
      </c>
      <c r="N58" s="2">
        <v>17.25</v>
      </c>
      <c r="O58" s="2">
        <v>20</v>
      </c>
      <c r="P58" s="2">
        <v>55.75</v>
      </c>
      <c r="Q58" s="2">
        <v>0.7</v>
      </c>
      <c r="R58" s="2">
        <v>0.01</v>
      </c>
      <c r="S58" s="2">
        <v>0</v>
      </c>
      <c r="T58" s="2"/>
      <c r="U58" s="2">
        <v>0.41</v>
      </c>
    </row>
    <row r="59" spans="1:23" s="3" customFormat="1" ht="15" customHeight="1" thickBot="1" x14ac:dyDescent="0.35">
      <c r="A59" s="6" t="s">
        <v>160</v>
      </c>
      <c r="B59" s="9" t="s">
        <v>25</v>
      </c>
      <c r="C59" s="6">
        <v>180</v>
      </c>
      <c r="D59" s="76">
        <v>9.99</v>
      </c>
      <c r="E59" s="6">
        <v>7.56</v>
      </c>
      <c r="F59" s="76">
        <v>43.2</v>
      </c>
      <c r="G59" s="6">
        <v>280.44</v>
      </c>
      <c r="H59" s="76">
        <v>0.19</v>
      </c>
      <c r="I59" s="6">
        <v>0.09</v>
      </c>
      <c r="J59" s="6">
        <v>23.04</v>
      </c>
      <c r="K59" s="76">
        <v>0.9</v>
      </c>
      <c r="L59" s="6">
        <v>0</v>
      </c>
      <c r="M59" s="6">
        <v>92.8</v>
      </c>
      <c r="N59" s="6">
        <v>18</v>
      </c>
      <c r="O59" s="6">
        <v>50</v>
      </c>
      <c r="P59" s="6">
        <v>171.2</v>
      </c>
      <c r="Q59" s="6">
        <v>1.85</v>
      </c>
      <c r="R59" s="6">
        <v>0.01</v>
      </c>
      <c r="S59" s="6">
        <v>0</v>
      </c>
      <c r="T59" s="58"/>
      <c r="U59" s="58">
        <v>0.18</v>
      </c>
    </row>
    <row r="60" spans="1:23" s="3" customFormat="1" ht="15" thickBot="1" x14ac:dyDescent="0.35">
      <c r="A60" s="58" t="s">
        <v>189</v>
      </c>
      <c r="B60" s="1" t="s">
        <v>190</v>
      </c>
      <c r="C60" s="2">
        <v>100</v>
      </c>
      <c r="D60" s="2">
        <v>13.75</v>
      </c>
      <c r="E60" s="2">
        <v>17.5</v>
      </c>
      <c r="F60" s="2">
        <v>6.62</v>
      </c>
      <c r="G60" s="2">
        <v>236.5</v>
      </c>
      <c r="H60" s="2">
        <v>0.21</v>
      </c>
      <c r="I60" s="2">
        <v>0.71</v>
      </c>
      <c r="J60" s="2">
        <v>2026</v>
      </c>
      <c r="K60" s="2">
        <v>4</v>
      </c>
      <c r="L60" s="2">
        <v>12.41</v>
      </c>
      <c r="M60" s="2">
        <v>150</v>
      </c>
      <c r="N60" s="2">
        <v>38.75</v>
      </c>
      <c r="O60" s="2">
        <v>17.5</v>
      </c>
      <c r="P60" s="2">
        <v>276.25</v>
      </c>
      <c r="Q60" s="2">
        <v>2.44</v>
      </c>
      <c r="R60" s="2">
        <v>0.02</v>
      </c>
      <c r="S60" s="2">
        <v>0.02</v>
      </c>
      <c r="T60" s="2"/>
      <c r="U60" s="2">
        <v>1.5</v>
      </c>
      <c r="V60" s="60"/>
      <c r="W60" s="60"/>
    </row>
    <row r="61" spans="1:23" s="3" customFormat="1" ht="16.2" customHeight="1" thickBot="1" x14ac:dyDescent="0.35">
      <c r="A61" s="58" t="s">
        <v>187</v>
      </c>
      <c r="B61" s="1" t="s">
        <v>188</v>
      </c>
      <c r="C61" s="2">
        <v>200</v>
      </c>
      <c r="D61" s="2">
        <v>0.3</v>
      </c>
      <c r="E61" s="2">
        <v>0</v>
      </c>
      <c r="F61" s="2">
        <v>6.7</v>
      </c>
      <c r="G61" s="2">
        <v>27.9</v>
      </c>
      <c r="H61" s="2">
        <v>0</v>
      </c>
      <c r="I61" s="2">
        <v>0.01</v>
      </c>
      <c r="J61" s="2">
        <v>0.38</v>
      </c>
      <c r="K61" s="2">
        <v>0</v>
      </c>
      <c r="L61" s="2">
        <v>1.1599999999999999</v>
      </c>
      <c r="M61" s="2">
        <v>30.2</v>
      </c>
      <c r="N61" s="2">
        <v>6.9</v>
      </c>
      <c r="O61" s="2">
        <v>4.5999999999999996</v>
      </c>
      <c r="P61" s="2">
        <v>8.5</v>
      </c>
      <c r="Q61" s="2">
        <v>0.77</v>
      </c>
      <c r="R61" s="2">
        <v>0</v>
      </c>
      <c r="S61" s="2">
        <v>0</v>
      </c>
      <c r="T61" s="2"/>
      <c r="U61" s="2">
        <v>0</v>
      </c>
    </row>
    <row r="62" spans="1:23" s="3" customFormat="1" ht="15" thickBot="1" x14ac:dyDescent="0.35">
      <c r="A62" s="58" t="s">
        <v>105</v>
      </c>
      <c r="B62" s="1" t="s">
        <v>108</v>
      </c>
      <c r="C62" s="2">
        <v>30</v>
      </c>
      <c r="D62" s="2">
        <v>1.5</v>
      </c>
      <c r="E62" s="2">
        <v>0.4</v>
      </c>
      <c r="F62" s="2">
        <v>10</v>
      </c>
      <c r="G62" s="2">
        <v>51.2</v>
      </c>
      <c r="H62" s="2">
        <v>0.11</v>
      </c>
      <c r="I62" s="2">
        <v>7.0000000000000007E-2</v>
      </c>
      <c r="J62" s="2">
        <v>0</v>
      </c>
      <c r="K62" s="2">
        <v>0</v>
      </c>
      <c r="L62" s="2">
        <v>0.12</v>
      </c>
      <c r="M62" s="2">
        <v>19.8</v>
      </c>
      <c r="N62" s="2">
        <v>21.9</v>
      </c>
      <c r="O62" s="2">
        <v>8</v>
      </c>
      <c r="P62" s="2">
        <v>19.5</v>
      </c>
      <c r="Q62" s="2">
        <v>0.54</v>
      </c>
      <c r="R62" s="2">
        <v>0</v>
      </c>
      <c r="S62" s="2">
        <v>0</v>
      </c>
      <c r="T62" s="2"/>
      <c r="U62" s="2">
        <v>0.15</v>
      </c>
    </row>
    <row r="63" spans="1:23" s="3" customFormat="1" ht="15" customHeight="1" thickBot="1" x14ac:dyDescent="0.35">
      <c r="A63" s="58" t="s">
        <v>105</v>
      </c>
      <c r="B63" s="1" t="s">
        <v>109</v>
      </c>
      <c r="C63" s="2">
        <v>60</v>
      </c>
      <c r="D63" s="2">
        <v>4.0999999999999996</v>
      </c>
      <c r="E63" s="2">
        <v>0.5</v>
      </c>
      <c r="F63" s="2">
        <v>29.5</v>
      </c>
      <c r="G63" s="2">
        <v>140.6</v>
      </c>
      <c r="H63" s="2">
        <v>0.12</v>
      </c>
      <c r="I63" s="2">
        <v>0.08</v>
      </c>
      <c r="J63" s="2">
        <v>0</v>
      </c>
      <c r="K63" s="2">
        <v>0</v>
      </c>
      <c r="L63" s="2">
        <v>0.12</v>
      </c>
      <c r="M63" s="2">
        <v>34.6</v>
      </c>
      <c r="N63" s="2">
        <v>75</v>
      </c>
      <c r="O63" s="2">
        <v>13.6</v>
      </c>
      <c r="P63" s="2">
        <v>60</v>
      </c>
      <c r="Q63" s="2">
        <v>1.66</v>
      </c>
      <c r="R63" s="2">
        <v>0</v>
      </c>
      <c r="S63" s="2">
        <v>0.01</v>
      </c>
      <c r="T63" s="2"/>
      <c r="U63" s="2">
        <v>0</v>
      </c>
    </row>
    <row r="64" spans="1:23" s="21" customFormat="1" ht="15" thickBot="1" x14ac:dyDescent="0.35">
      <c r="A64" s="54"/>
      <c r="B64" s="4" t="s">
        <v>40</v>
      </c>
      <c r="C64" s="5">
        <f>SUM(C57:C63)</f>
        <v>920</v>
      </c>
      <c r="D64" s="5">
        <f>SUM(D57:D63)</f>
        <v>38.089999999999996</v>
      </c>
      <c r="E64" s="5">
        <f t="shared" ref="E64:U64" si="8">SUM(E57:E63)</f>
        <v>29.759999999999998</v>
      </c>
      <c r="F64" s="5">
        <f t="shared" si="8"/>
        <v>129.30000000000001</v>
      </c>
      <c r="G64" s="5">
        <f t="shared" si="8"/>
        <v>938.30000000000007</v>
      </c>
      <c r="H64" s="5">
        <f t="shared" si="8"/>
        <v>0.75</v>
      </c>
      <c r="I64" s="5">
        <f t="shared" si="8"/>
        <v>1.05</v>
      </c>
      <c r="J64" s="5">
        <f t="shared" si="8"/>
        <v>2172.62</v>
      </c>
      <c r="K64" s="5">
        <f t="shared" si="8"/>
        <v>4.9000000000000004</v>
      </c>
      <c r="L64" s="5">
        <f t="shared" si="8"/>
        <v>22.320000000000004</v>
      </c>
      <c r="M64" s="5">
        <f t="shared" si="8"/>
        <v>505.40000000000003</v>
      </c>
      <c r="N64" s="5">
        <f t="shared" si="8"/>
        <v>214.46</v>
      </c>
      <c r="O64" s="5">
        <f t="shared" si="8"/>
        <v>125.02999999999999</v>
      </c>
      <c r="P64" s="5">
        <f t="shared" si="8"/>
        <v>621.20000000000005</v>
      </c>
      <c r="Q64" s="5">
        <f t="shared" si="8"/>
        <v>8.27</v>
      </c>
      <c r="R64" s="5">
        <f t="shared" si="8"/>
        <v>0.04</v>
      </c>
      <c r="S64" s="5">
        <f t="shared" si="8"/>
        <v>0.03</v>
      </c>
      <c r="T64" s="5">
        <f t="shared" si="8"/>
        <v>0</v>
      </c>
      <c r="U64" s="5">
        <f t="shared" si="8"/>
        <v>2.42</v>
      </c>
    </row>
    <row r="65" spans="1:21" s="3" customFormat="1" ht="15" thickBot="1" x14ac:dyDescent="0.35">
      <c r="A65" s="58"/>
      <c r="B65" s="4" t="s">
        <v>41</v>
      </c>
      <c r="C65" s="5">
        <f>C55+C64</f>
        <v>1490</v>
      </c>
      <c r="D65" s="5">
        <f t="shared" ref="D65:U65" si="9">D55+D64</f>
        <v>50.25</v>
      </c>
      <c r="E65" s="5">
        <f t="shared" si="9"/>
        <v>44.39</v>
      </c>
      <c r="F65" s="5">
        <f t="shared" si="9"/>
        <v>215.56</v>
      </c>
      <c r="G65" s="5">
        <f t="shared" si="9"/>
        <v>1456.03</v>
      </c>
      <c r="H65" s="5">
        <f t="shared" si="9"/>
        <v>1.1000000000000001</v>
      </c>
      <c r="I65" s="5">
        <f t="shared" si="9"/>
        <v>1.4000000000000001</v>
      </c>
      <c r="J65" s="5">
        <f t="shared" si="9"/>
        <v>2223.12</v>
      </c>
      <c r="K65" s="5">
        <f t="shared" si="9"/>
        <v>5.8000000000000007</v>
      </c>
      <c r="L65" s="5">
        <f t="shared" si="9"/>
        <v>28.310000000000002</v>
      </c>
      <c r="M65" s="5">
        <f t="shared" si="9"/>
        <v>714.90000000000009</v>
      </c>
      <c r="N65" s="5">
        <f t="shared" si="9"/>
        <v>489.36</v>
      </c>
      <c r="O65" s="5">
        <f t="shared" si="9"/>
        <v>201.32999999999998</v>
      </c>
      <c r="P65" s="5">
        <f t="shared" si="9"/>
        <v>880.30000000000007</v>
      </c>
      <c r="Q65" s="5">
        <f t="shared" si="9"/>
        <v>12.87</v>
      </c>
      <c r="R65" s="5">
        <f t="shared" si="9"/>
        <v>0.06</v>
      </c>
      <c r="S65" s="5">
        <f t="shared" si="9"/>
        <v>0.04</v>
      </c>
      <c r="T65" s="5">
        <f t="shared" si="9"/>
        <v>0</v>
      </c>
      <c r="U65" s="5">
        <f t="shared" si="9"/>
        <v>3.03</v>
      </c>
    </row>
    <row r="66" spans="1:21" s="3" customFormat="1" ht="15" thickBot="1" x14ac:dyDescent="0.35">
      <c r="A66" s="79" t="s">
        <v>16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1"/>
    </row>
    <row r="67" spans="1:21" s="3" customFormat="1" ht="15" thickBot="1" x14ac:dyDescent="0.35">
      <c r="A67" s="74"/>
      <c r="B67" s="75" t="s">
        <v>31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</row>
    <row r="68" spans="1:21" s="3" customFormat="1" ht="15" thickBot="1" x14ac:dyDescent="0.35">
      <c r="A68" s="58" t="s">
        <v>161</v>
      </c>
      <c r="B68" s="1" t="s">
        <v>162</v>
      </c>
      <c r="C68" s="2">
        <v>200</v>
      </c>
      <c r="D68" s="2">
        <v>23.2</v>
      </c>
      <c r="E68" s="2">
        <v>16.2</v>
      </c>
      <c r="F68" s="2">
        <v>29.6</v>
      </c>
      <c r="G68" s="2">
        <v>405</v>
      </c>
      <c r="H68" s="2">
        <v>7.0000000000000007E-2</v>
      </c>
      <c r="I68" s="2">
        <v>0.33</v>
      </c>
      <c r="J68" s="2">
        <v>68.2</v>
      </c>
      <c r="K68" s="2">
        <v>1.6</v>
      </c>
      <c r="L68" s="2">
        <v>0.38</v>
      </c>
      <c r="M68" s="2">
        <v>80</v>
      </c>
      <c r="N68" s="2">
        <v>284</v>
      </c>
      <c r="O68" s="2">
        <v>30</v>
      </c>
      <c r="P68" s="2">
        <v>191</v>
      </c>
      <c r="Q68" s="2">
        <v>0.75</v>
      </c>
      <c r="R68" s="2">
        <v>0.01</v>
      </c>
      <c r="S68" s="2">
        <v>0.02</v>
      </c>
      <c r="T68" s="2"/>
      <c r="U68" s="2">
        <v>0.46</v>
      </c>
    </row>
    <row r="69" spans="1:21" s="3" customFormat="1" ht="15" thickBot="1" x14ac:dyDescent="0.35">
      <c r="A69" s="58" t="s">
        <v>105</v>
      </c>
      <c r="B69" s="1" t="s">
        <v>163</v>
      </c>
      <c r="C69" s="2">
        <v>20</v>
      </c>
      <c r="D69" s="2">
        <v>0</v>
      </c>
      <c r="E69" s="2">
        <v>0</v>
      </c>
      <c r="F69" s="2">
        <v>10.4</v>
      </c>
      <c r="G69" s="2">
        <v>41.6</v>
      </c>
      <c r="H69" s="2">
        <v>0</v>
      </c>
      <c r="I69" s="2">
        <v>0</v>
      </c>
      <c r="J69" s="2">
        <v>1.6</v>
      </c>
      <c r="K69" s="2">
        <v>0</v>
      </c>
      <c r="L69" s="2">
        <v>8</v>
      </c>
      <c r="M69" s="2">
        <v>28</v>
      </c>
      <c r="N69" s="2">
        <v>4.4000000000000004</v>
      </c>
      <c r="O69" s="2">
        <v>2.8</v>
      </c>
      <c r="P69" s="2">
        <v>3.2</v>
      </c>
      <c r="Q69" s="2">
        <v>0.1</v>
      </c>
      <c r="R69" s="2">
        <v>0</v>
      </c>
      <c r="S69" s="2">
        <v>0</v>
      </c>
      <c r="T69" s="2"/>
      <c r="U69" s="2">
        <v>0</v>
      </c>
    </row>
    <row r="70" spans="1:21" s="3" customFormat="1" ht="15" thickBot="1" x14ac:dyDescent="0.35">
      <c r="A70" s="58" t="s">
        <v>105</v>
      </c>
      <c r="B70" s="1" t="s">
        <v>138</v>
      </c>
      <c r="C70" s="2">
        <v>100</v>
      </c>
      <c r="D70" s="2">
        <v>1.5</v>
      </c>
      <c r="E70" s="2">
        <v>0.5</v>
      </c>
      <c r="F70" s="2">
        <v>21</v>
      </c>
      <c r="G70" s="2">
        <v>96</v>
      </c>
      <c r="H70" s="2">
        <v>0.04</v>
      </c>
      <c r="I70" s="2">
        <v>0.05</v>
      </c>
      <c r="J70" s="2">
        <v>10</v>
      </c>
      <c r="K70" s="2">
        <v>0</v>
      </c>
      <c r="L70" s="2">
        <v>10</v>
      </c>
      <c r="M70" s="2">
        <v>88</v>
      </c>
      <c r="N70" s="2">
        <v>8</v>
      </c>
      <c r="O70" s="2">
        <v>17</v>
      </c>
      <c r="P70" s="2">
        <v>28</v>
      </c>
      <c r="Q70" s="2">
        <v>0.6</v>
      </c>
      <c r="R70" s="2">
        <v>0</v>
      </c>
      <c r="S70" s="2">
        <v>0</v>
      </c>
      <c r="T70" s="2"/>
      <c r="U70" s="2">
        <v>0.02</v>
      </c>
    </row>
    <row r="71" spans="1:21" s="3" customFormat="1" ht="15" thickBot="1" x14ac:dyDescent="0.35">
      <c r="A71" s="58" t="s">
        <v>107</v>
      </c>
      <c r="B71" s="1" t="s">
        <v>12</v>
      </c>
      <c r="C71" s="2">
        <v>200</v>
      </c>
      <c r="D71" s="2">
        <v>0.2</v>
      </c>
      <c r="E71" s="2">
        <v>0</v>
      </c>
      <c r="F71" s="2">
        <v>6.5</v>
      </c>
      <c r="G71" s="2">
        <v>26.8</v>
      </c>
      <c r="H71" s="2">
        <v>0</v>
      </c>
      <c r="I71" s="2">
        <v>0.01</v>
      </c>
      <c r="J71" s="2">
        <v>0.3</v>
      </c>
      <c r="K71" s="2">
        <v>0</v>
      </c>
      <c r="L71" s="2">
        <v>0.04</v>
      </c>
      <c r="M71" s="2">
        <v>20.8</v>
      </c>
      <c r="N71" s="2">
        <v>4.5</v>
      </c>
      <c r="O71" s="2">
        <v>3.8</v>
      </c>
      <c r="P71" s="2">
        <v>7.2</v>
      </c>
      <c r="Q71" s="2">
        <v>0.73</v>
      </c>
      <c r="R71" s="2">
        <v>0</v>
      </c>
      <c r="S71" s="2">
        <v>0</v>
      </c>
      <c r="T71" s="2"/>
      <c r="U71" s="2">
        <v>0</v>
      </c>
    </row>
    <row r="72" spans="1:21" s="3" customFormat="1" ht="16.2" customHeight="1" thickBot="1" x14ac:dyDescent="0.35">
      <c r="A72" s="58" t="s">
        <v>105</v>
      </c>
      <c r="B72" s="1" t="s">
        <v>108</v>
      </c>
      <c r="C72" s="2">
        <v>30</v>
      </c>
      <c r="D72" s="2">
        <v>1.5</v>
      </c>
      <c r="E72" s="2">
        <v>0.4</v>
      </c>
      <c r="F72" s="2">
        <v>10</v>
      </c>
      <c r="G72" s="2">
        <v>51.2</v>
      </c>
      <c r="H72" s="2">
        <v>0.11</v>
      </c>
      <c r="I72" s="2">
        <v>7.0000000000000007E-2</v>
      </c>
      <c r="J72" s="2">
        <v>0</v>
      </c>
      <c r="K72" s="2">
        <v>0</v>
      </c>
      <c r="L72" s="2">
        <v>0.12</v>
      </c>
      <c r="M72" s="2">
        <v>19.8</v>
      </c>
      <c r="N72" s="2">
        <v>21.9</v>
      </c>
      <c r="O72" s="2">
        <v>8</v>
      </c>
      <c r="P72" s="2">
        <v>19.5</v>
      </c>
      <c r="Q72" s="2">
        <v>0.54</v>
      </c>
      <c r="R72" s="2">
        <v>0</v>
      </c>
      <c r="S72" s="2">
        <v>0</v>
      </c>
      <c r="T72" s="2"/>
      <c r="U72" s="2">
        <v>0.15</v>
      </c>
    </row>
    <row r="73" spans="1:21" s="3" customFormat="1" ht="15" thickBot="1" x14ac:dyDescent="0.35">
      <c r="A73" s="58" t="s">
        <v>105</v>
      </c>
      <c r="B73" s="1" t="s">
        <v>109</v>
      </c>
      <c r="C73" s="2">
        <v>40</v>
      </c>
      <c r="D73" s="2">
        <v>3.06</v>
      </c>
      <c r="E73" s="2">
        <v>0.33</v>
      </c>
      <c r="F73" s="2">
        <v>19.66</v>
      </c>
      <c r="G73" s="2">
        <v>93.73</v>
      </c>
      <c r="H73" s="2">
        <v>0.06</v>
      </c>
      <c r="I73" s="2">
        <v>0.05</v>
      </c>
      <c r="J73" s="2">
        <v>0</v>
      </c>
      <c r="K73" s="2">
        <v>0</v>
      </c>
      <c r="L73" s="2">
        <v>0.08</v>
      </c>
      <c r="M73" s="2">
        <v>21.4</v>
      </c>
      <c r="N73" s="2">
        <v>50</v>
      </c>
      <c r="O73" s="2">
        <v>11.4</v>
      </c>
      <c r="P73" s="2">
        <v>51.6</v>
      </c>
      <c r="Q73" s="2">
        <v>0.94</v>
      </c>
      <c r="R73" s="2">
        <v>0</v>
      </c>
      <c r="S73" s="2">
        <v>0.01</v>
      </c>
      <c r="T73" s="2"/>
      <c r="U73" s="2">
        <v>0</v>
      </c>
    </row>
    <row r="74" spans="1:21" s="21" customFormat="1" ht="15" thickBot="1" x14ac:dyDescent="0.35">
      <c r="A74" s="54"/>
      <c r="B74" s="4" t="s">
        <v>39</v>
      </c>
      <c r="C74" s="5">
        <f t="shared" ref="C74:U74" si="10">SUM(C68:C73)</f>
        <v>590</v>
      </c>
      <c r="D74" s="5">
        <f t="shared" si="10"/>
        <v>29.459999999999997</v>
      </c>
      <c r="E74" s="5">
        <f t="shared" si="10"/>
        <v>17.429999999999996</v>
      </c>
      <c r="F74" s="5">
        <f t="shared" si="10"/>
        <v>97.16</v>
      </c>
      <c r="G74" s="5">
        <f t="shared" si="10"/>
        <v>714.33</v>
      </c>
      <c r="H74" s="5">
        <f t="shared" si="10"/>
        <v>0.28000000000000003</v>
      </c>
      <c r="I74" s="5">
        <f t="shared" si="10"/>
        <v>0.51</v>
      </c>
      <c r="J74" s="5">
        <f t="shared" si="10"/>
        <v>80.099999999999994</v>
      </c>
      <c r="K74" s="5">
        <f t="shared" si="10"/>
        <v>1.6</v>
      </c>
      <c r="L74" s="5">
        <f t="shared" si="10"/>
        <v>18.62</v>
      </c>
      <c r="M74" s="5">
        <f t="shared" si="10"/>
        <v>258</v>
      </c>
      <c r="N74" s="5">
        <f t="shared" si="10"/>
        <v>372.79999999999995</v>
      </c>
      <c r="O74" s="5">
        <f t="shared" si="10"/>
        <v>73</v>
      </c>
      <c r="P74" s="5">
        <f t="shared" si="10"/>
        <v>300.5</v>
      </c>
      <c r="Q74" s="5">
        <f t="shared" si="10"/>
        <v>3.6599999999999997</v>
      </c>
      <c r="R74" s="5">
        <f t="shared" si="10"/>
        <v>0.01</v>
      </c>
      <c r="S74" s="5">
        <f t="shared" si="10"/>
        <v>0.03</v>
      </c>
      <c r="T74" s="5">
        <f t="shared" si="10"/>
        <v>0</v>
      </c>
      <c r="U74" s="5">
        <f t="shared" si="10"/>
        <v>0.63</v>
      </c>
    </row>
    <row r="75" spans="1:21" s="3" customFormat="1" ht="15" thickBot="1" x14ac:dyDescent="0.35">
      <c r="A75" s="58"/>
      <c r="B75" s="5" t="s">
        <v>32</v>
      </c>
      <c r="C75" s="2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</row>
    <row r="76" spans="1:21" s="3" customFormat="1" ht="28.8" thickBot="1" x14ac:dyDescent="0.35">
      <c r="A76" s="58" t="s">
        <v>139</v>
      </c>
      <c r="B76" s="1" t="s">
        <v>140</v>
      </c>
      <c r="C76" s="2">
        <v>100</v>
      </c>
      <c r="D76" s="59">
        <v>1.7</v>
      </c>
      <c r="E76" s="59">
        <v>10.199999999999999</v>
      </c>
      <c r="F76" s="59">
        <v>9.6999999999999993</v>
      </c>
      <c r="G76" s="59">
        <v>135.80000000000001</v>
      </c>
      <c r="H76" s="59">
        <v>0.03</v>
      </c>
      <c r="I76" s="59">
        <v>0.03</v>
      </c>
      <c r="J76" s="59">
        <v>87</v>
      </c>
      <c r="K76" s="59">
        <v>0</v>
      </c>
      <c r="L76" s="59">
        <v>28.5</v>
      </c>
      <c r="M76" s="59">
        <v>83</v>
      </c>
      <c r="N76" s="59">
        <v>45</v>
      </c>
      <c r="O76" s="59">
        <v>17</v>
      </c>
      <c r="P76" s="59">
        <v>22</v>
      </c>
      <c r="Q76" s="59">
        <v>0.6</v>
      </c>
      <c r="R76" s="59">
        <v>0.01</v>
      </c>
      <c r="S76" s="59">
        <v>0</v>
      </c>
      <c r="T76" s="59"/>
      <c r="U76" s="59">
        <v>0.14000000000000001</v>
      </c>
    </row>
    <row r="77" spans="1:21" s="3" customFormat="1" ht="15" thickBot="1" x14ac:dyDescent="0.35">
      <c r="A77" s="58" t="s">
        <v>141</v>
      </c>
      <c r="B77" s="1" t="s">
        <v>142</v>
      </c>
      <c r="C77" s="2">
        <v>250</v>
      </c>
      <c r="D77" s="59">
        <v>8.35</v>
      </c>
      <c r="E77" s="59">
        <v>5.75</v>
      </c>
      <c r="F77" s="59">
        <v>20.350000000000001</v>
      </c>
      <c r="G77" s="59">
        <v>166.42</v>
      </c>
      <c r="H77" s="59">
        <v>0.17</v>
      </c>
      <c r="I77" s="59">
        <v>7.0000000000000007E-2</v>
      </c>
      <c r="J77" s="59">
        <v>71.5</v>
      </c>
      <c r="K77" s="59">
        <v>0</v>
      </c>
      <c r="L77" s="59">
        <v>4.95</v>
      </c>
      <c r="M77" s="59">
        <v>143</v>
      </c>
      <c r="N77" s="59">
        <v>33.75</v>
      </c>
      <c r="O77" s="59">
        <v>20</v>
      </c>
      <c r="P77" s="59">
        <v>88</v>
      </c>
      <c r="Q77" s="59">
        <v>1.22</v>
      </c>
      <c r="R77" s="59">
        <v>0.01</v>
      </c>
      <c r="S77" s="59">
        <v>0</v>
      </c>
      <c r="T77" s="59"/>
      <c r="U77" s="59">
        <v>0.25</v>
      </c>
    </row>
    <row r="78" spans="1:21" s="3" customFormat="1" ht="15" thickBot="1" x14ac:dyDescent="0.35">
      <c r="A78" s="58" t="s">
        <v>143</v>
      </c>
      <c r="B78" s="1" t="s">
        <v>24</v>
      </c>
      <c r="C78" s="2">
        <v>180</v>
      </c>
      <c r="D78" s="2">
        <v>3.87</v>
      </c>
      <c r="E78" s="2">
        <v>6.21</v>
      </c>
      <c r="F78" s="2">
        <v>23.76</v>
      </c>
      <c r="G78" s="2">
        <v>167.31</v>
      </c>
      <c r="H78" s="2">
        <v>0.11</v>
      </c>
      <c r="I78" s="2">
        <v>0.1</v>
      </c>
      <c r="J78" s="2">
        <v>28.53</v>
      </c>
      <c r="K78" s="2">
        <v>0.9</v>
      </c>
      <c r="L78" s="2">
        <v>8.6</v>
      </c>
      <c r="M78" s="2">
        <v>146</v>
      </c>
      <c r="N78" s="2">
        <v>47.7</v>
      </c>
      <c r="O78" s="2">
        <v>21.6</v>
      </c>
      <c r="P78" s="2">
        <v>64.8</v>
      </c>
      <c r="Q78" s="2">
        <v>0.64</v>
      </c>
      <c r="R78" s="2">
        <v>0.01</v>
      </c>
      <c r="S78" s="2">
        <v>0</v>
      </c>
      <c r="T78" s="2"/>
      <c r="U78" s="2">
        <v>0.39</v>
      </c>
    </row>
    <row r="79" spans="1:21" s="3" customFormat="1" ht="15" thickBot="1" x14ac:dyDescent="0.35">
      <c r="A79" s="58" t="s">
        <v>180</v>
      </c>
      <c r="B79" s="1" t="s">
        <v>174</v>
      </c>
      <c r="C79" s="2">
        <v>100</v>
      </c>
      <c r="D79" s="2">
        <v>14.2</v>
      </c>
      <c r="E79" s="2">
        <v>2.6</v>
      </c>
      <c r="F79" s="2">
        <v>8.6</v>
      </c>
      <c r="G79" s="2">
        <v>114.2</v>
      </c>
      <c r="H79" s="2">
        <v>0.08</v>
      </c>
      <c r="I79" s="2">
        <v>0.1</v>
      </c>
      <c r="J79" s="2">
        <v>19.600000000000001</v>
      </c>
      <c r="K79" s="2">
        <v>3.2</v>
      </c>
      <c r="L79" s="2">
        <v>0.16</v>
      </c>
      <c r="M79" s="2">
        <v>101</v>
      </c>
      <c r="N79" s="2">
        <v>36</v>
      </c>
      <c r="O79" s="2">
        <v>31</v>
      </c>
      <c r="P79" s="2">
        <v>189</v>
      </c>
      <c r="Q79" s="2">
        <v>0.9</v>
      </c>
      <c r="R79" s="2">
        <v>0.05</v>
      </c>
      <c r="S79" s="2">
        <v>0.01</v>
      </c>
      <c r="T79" s="2"/>
      <c r="U79" s="2">
        <v>2.16</v>
      </c>
    </row>
    <row r="80" spans="1:21" s="3" customFormat="1" ht="30" customHeight="1" thickBot="1" x14ac:dyDescent="0.35">
      <c r="A80" s="58" t="s">
        <v>156</v>
      </c>
      <c r="B80" s="1" t="s">
        <v>157</v>
      </c>
      <c r="C80" s="2">
        <v>20</v>
      </c>
      <c r="D80" s="2">
        <v>0.72</v>
      </c>
      <c r="E80" s="2">
        <v>1.48</v>
      </c>
      <c r="F80" s="2">
        <v>1.92</v>
      </c>
      <c r="G80" s="2">
        <v>23.84</v>
      </c>
      <c r="H80" s="2">
        <v>0.01</v>
      </c>
      <c r="I80" s="2">
        <v>0.02</v>
      </c>
      <c r="J80" s="2">
        <v>6.96</v>
      </c>
      <c r="K80" s="2">
        <v>0.2</v>
      </c>
      <c r="L80" s="2">
        <v>0.1</v>
      </c>
      <c r="M80" s="2">
        <v>26.2</v>
      </c>
      <c r="N80" s="2">
        <v>22</v>
      </c>
      <c r="O80" s="2">
        <v>2.6</v>
      </c>
      <c r="P80" s="2">
        <v>17.399999999999999</v>
      </c>
      <c r="Q80" s="2">
        <v>3.7999999999999999E-2</v>
      </c>
      <c r="R80" s="2">
        <v>0</v>
      </c>
      <c r="S80" s="2">
        <v>0</v>
      </c>
      <c r="T80" s="2"/>
      <c r="U80" s="2">
        <v>0.04</v>
      </c>
    </row>
    <row r="81" spans="1:21" s="3" customFormat="1" ht="15" customHeight="1" thickBot="1" x14ac:dyDescent="0.35">
      <c r="A81" s="58" t="s">
        <v>146</v>
      </c>
      <c r="B81" s="1" t="s">
        <v>147</v>
      </c>
      <c r="C81" s="2">
        <v>200</v>
      </c>
      <c r="D81" s="2">
        <v>0.15</v>
      </c>
      <c r="E81" s="2">
        <v>0.14000000000000001</v>
      </c>
      <c r="F81" s="2">
        <v>9.93</v>
      </c>
      <c r="G81" s="2">
        <v>41.5</v>
      </c>
      <c r="H81" s="2">
        <v>0.01</v>
      </c>
      <c r="I81" s="2">
        <v>0.01</v>
      </c>
      <c r="J81" s="2">
        <v>1.2</v>
      </c>
      <c r="K81" s="2">
        <v>0</v>
      </c>
      <c r="L81" s="2">
        <v>1.6</v>
      </c>
      <c r="M81" s="2">
        <v>32.5</v>
      </c>
      <c r="N81" s="2">
        <v>58</v>
      </c>
      <c r="O81" s="2">
        <v>3.1</v>
      </c>
      <c r="P81" s="2">
        <v>3.8</v>
      </c>
      <c r="Q81" s="2">
        <v>0.79</v>
      </c>
      <c r="R81" s="2">
        <v>0</v>
      </c>
      <c r="S81" s="2">
        <v>0</v>
      </c>
      <c r="T81" s="2"/>
      <c r="U81" s="2">
        <v>0.03</v>
      </c>
    </row>
    <row r="82" spans="1:21" s="3" customFormat="1" ht="15" thickBot="1" x14ac:dyDescent="0.35">
      <c r="A82" s="58" t="s">
        <v>105</v>
      </c>
      <c r="B82" s="1" t="s">
        <v>108</v>
      </c>
      <c r="C82" s="2">
        <v>30</v>
      </c>
      <c r="D82" s="2">
        <v>1.5</v>
      </c>
      <c r="E82" s="2">
        <v>0.4</v>
      </c>
      <c r="F82" s="2">
        <v>10</v>
      </c>
      <c r="G82" s="2">
        <v>51.2</v>
      </c>
      <c r="H82" s="2">
        <v>0.11</v>
      </c>
      <c r="I82" s="2">
        <v>7.0000000000000007E-2</v>
      </c>
      <c r="J82" s="2">
        <v>0</v>
      </c>
      <c r="K82" s="2">
        <v>0</v>
      </c>
      <c r="L82" s="2">
        <v>0.12</v>
      </c>
      <c r="M82" s="2">
        <v>19.8</v>
      </c>
      <c r="N82" s="2">
        <v>21.9</v>
      </c>
      <c r="O82" s="2">
        <v>8</v>
      </c>
      <c r="P82" s="2">
        <v>19.5</v>
      </c>
      <c r="Q82" s="2">
        <v>0.54</v>
      </c>
      <c r="R82" s="2">
        <v>0</v>
      </c>
      <c r="S82" s="2">
        <v>0</v>
      </c>
      <c r="T82" s="2"/>
      <c r="U82" s="2">
        <v>0.15</v>
      </c>
    </row>
    <row r="83" spans="1:21" s="3" customFormat="1" ht="15" thickBot="1" x14ac:dyDescent="0.35">
      <c r="A83" s="58" t="s">
        <v>105</v>
      </c>
      <c r="B83" s="1" t="s">
        <v>109</v>
      </c>
      <c r="C83" s="2">
        <v>60</v>
      </c>
      <c r="D83" s="2">
        <v>4.0999999999999996</v>
      </c>
      <c r="E83" s="2">
        <v>0.5</v>
      </c>
      <c r="F83" s="2">
        <v>29.5</v>
      </c>
      <c r="G83" s="2">
        <v>140.6</v>
      </c>
      <c r="H83" s="2">
        <v>0.12</v>
      </c>
      <c r="I83" s="2">
        <v>0.08</v>
      </c>
      <c r="J83" s="2">
        <v>0</v>
      </c>
      <c r="K83" s="2">
        <v>0</v>
      </c>
      <c r="L83" s="2">
        <v>0.12</v>
      </c>
      <c r="M83" s="2">
        <v>34.6</v>
      </c>
      <c r="N83" s="2">
        <v>75</v>
      </c>
      <c r="O83" s="2">
        <v>13.6</v>
      </c>
      <c r="P83" s="2">
        <v>60</v>
      </c>
      <c r="Q83" s="2">
        <v>1.66</v>
      </c>
      <c r="R83" s="2">
        <v>0</v>
      </c>
      <c r="S83" s="2">
        <v>0.01</v>
      </c>
      <c r="T83" s="2"/>
      <c r="U83" s="2">
        <v>0</v>
      </c>
    </row>
    <row r="84" spans="1:21" s="21" customFormat="1" ht="16.8" customHeight="1" thickBot="1" x14ac:dyDescent="0.35">
      <c r="A84" s="54"/>
      <c r="B84" s="4" t="s">
        <v>40</v>
      </c>
      <c r="C84" s="5">
        <f>SUM(C76:C83)</f>
        <v>940</v>
      </c>
      <c r="D84" s="5">
        <f>SUM(D76:D83)</f>
        <v>34.589999999999996</v>
      </c>
      <c r="E84" s="5">
        <f t="shared" ref="E84:U84" si="11">SUM(E76:E83)</f>
        <v>27.28</v>
      </c>
      <c r="F84" s="5">
        <f t="shared" si="11"/>
        <v>113.75999999999999</v>
      </c>
      <c r="G84" s="5">
        <f t="shared" si="11"/>
        <v>840.87000000000012</v>
      </c>
      <c r="H84" s="5">
        <f t="shared" si="11"/>
        <v>0.64</v>
      </c>
      <c r="I84" s="5">
        <f t="shared" si="11"/>
        <v>0.48000000000000009</v>
      </c>
      <c r="J84" s="5">
        <f t="shared" si="11"/>
        <v>214.79</v>
      </c>
      <c r="K84" s="5">
        <f t="shared" si="11"/>
        <v>4.3000000000000007</v>
      </c>
      <c r="L84" s="5">
        <f t="shared" si="11"/>
        <v>44.15</v>
      </c>
      <c r="M84" s="5">
        <f t="shared" si="11"/>
        <v>586.1</v>
      </c>
      <c r="N84" s="5">
        <f t="shared" si="11"/>
        <v>339.34999999999997</v>
      </c>
      <c r="O84" s="5">
        <f t="shared" si="11"/>
        <v>116.89999999999998</v>
      </c>
      <c r="P84" s="5">
        <f t="shared" si="11"/>
        <v>464.5</v>
      </c>
      <c r="Q84" s="5">
        <f t="shared" si="11"/>
        <v>6.3879999999999999</v>
      </c>
      <c r="R84" s="5">
        <f t="shared" si="11"/>
        <v>0.08</v>
      </c>
      <c r="S84" s="5">
        <f t="shared" si="11"/>
        <v>0.02</v>
      </c>
      <c r="T84" s="5">
        <f t="shared" si="11"/>
        <v>0</v>
      </c>
      <c r="U84" s="5">
        <f t="shared" si="11"/>
        <v>3.16</v>
      </c>
    </row>
    <row r="85" spans="1:21" s="3" customFormat="1" ht="15" thickBot="1" x14ac:dyDescent="0.35">
      <c r="A85" s="58"/>
      <c r="B85" s="4" t="s">
        <v>41</v>
      </c>
      <c r="C85" s="5">
        <f>C74+C84</f>
        <v>1530</v>
      </c>
      <c r="D85" s="5">
        <f t="shared" ref="D85:U85" si="12">D74+D84</f>
        <v>64.05</v>
      </c>
      <c r="E85" s="5">
        <f t="shared" si="12"/>
        <v>44.709999999999994</v>
      </c>
      <c r="F85" s="5">
        <f t="shared" si="12"/>
        <v>210.92</v>
      </c>
      <c r="G85" s="5">
        <f t="shared" si="12"/>
        <v>1555.2000000000003</v>
      </c>
      <c r="H85" s="5">
        <f t="shared" si="12"/>
        <v>0.92</v>
      </c>
      <c r="I85" s="5">
        <f t="shared" si="12"/>
        <v>0.9900000000000001</v>
      </c>
      <c r="J85" s="5">
        <f t="shared" si="12"/>
        <v>294.89</v>
      </c>
      <c r="K85" s="5">
        <f t="shared" si="12"/>
        <v>5.9</v>
      </c>
      <c r="L85" s="5">
        <f t="shared" si="12"/>
        <v>62.769999999999996</v>
      </c>
      <c r="M85" s="5">
        <f t="shared" si="12"/>
        <v>844.1</v>
      </c>
      <c r="N85" s="5">
        <f t="shared" si="12"/>
        <v>712.14999999999986</v>
      </c>
      <c r="O85" s="5">
        <f t="shared" si="12"/>
        <v>189.89999999999998</v>
      </c>
      <c r="P85" s="5">
        <f t="shared" si="12"/>
        <v>765</v>
      </c>
      <c r="Q85" s="5">
        <f t="shared" si="12"/>
        <v>10.048</v>
      </c>
      <c r="R85" s="5">
        <f t="shared" si="12"/>
        <v>0.09</v>
      </c>
      <c r="S85" s="5">
        <f t="shared" si="12"/>
        <v>0.05</v>
      </c>
      <c r="T85" s="5">
        <f t="shared" si="12"/>
        <v>0</v>
      </c>
      <c r="U85" s="5">
        <f t="shared" si="12"/>
        <v>3.79</v>
      </c>
    </row>
    <row r="86" spans="1:21" s="3" customFormat="1" ht="16.2" customHeight="1" thickBot="1" x14ac:dyDescent="0.35">
      <c r="A86" s="79" t="s">
        <v>17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1"/>
    </row>
    <row r="87" spans="1:21" s="3" customFormat="1" ht="15" thickBot="1" x14ac:dyDescent="0.35">
      <c r="A87" s="74"/>
      <c r="B87" s="75" t="s">
        <v>31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</row>
    <row r="88" spans="1:21" s="3" customFormat="1" ht="15" thickBot="1" x14ac:dyDescent="0.35">
      <c r="A88" s="58" t="s">
        <v>148</v>
      </c>
      <c r="B88" s="1" t="s">
        <v>149</v>
      </c>
      <c r="C88" s="2">
        <v>200</v>
      </c>
      <c r="D88" s="59">
        <v>4.5999999999999996</v>
      </c>
      <c r="E88" s="59">
        <v>9.3000000000000007</v>
      </c>
      <c r="F88" s="59">
        <v>34</v>
      </c>
      <c r="G88" s="59">
        <v>249.1</v>
      </c>
      <c r="H88" s="59">
        <v>0.12</v>
      </c>
      <c r="I88" s="59">
        <v>0.14000000000000001</v>
      </c>
      <c r="J88" s="59">
        <v>41.5</v>
      </c>
      <c r="K88" s="59">
        <v>0.9</v>
      </c>
      <c r="L88" s="59">
        <v>0.56999999999999995</v>
      </c>
      <c r="M88" s="59">
        <v>65</v>
      </c>
      <c r="N88" s="59">
        <v>157</v>
      </c>
      <c r="O88" s="59">
        <v>20</v>
      </c>
      <c r="P88" s="59">
        <v>152</v>
      </c>
      <c r="Q88" s="59">
        <v>0.86</v>
      </c>
      <c r="R88" s="59">
        <v>0.01</v>
      </c>
      <c r="S88" s="59">
        <v>0.01</v>
      </c>
      <c r="T88" s="59"/>
      <c r="U88" s="59">
        <v>0.42</v>
      </c>
    </row>
    <row r="89" spans="1:21" s="3" customFormat="1" ht="15" thickBot="1" x14ac:dyDescent="0.35">
      <c r="A89" s="58" t="s">
        <v>105</v>
      </c>
      <c r="B89" s="1" t="s">
        <v>121</v>
      </c>
      <c r="C89" s="2">
        <v>100</v>
      </c>
      <c r="D89" s="2">
        <v>0.4</v>
      </c>
      <c r="E89" s="2">
        <v>0.4</v>
      </c>
      <c r="F89" s="2">
        <v>9.8000000000000007</v>
      </c>
      <c r="G89" s="2">
        <v>47</v>
      </c>
      <c r="H89" s="2">
        <v>0.03</v>
      </c>
      <c r="I89" s="2">
        <v>0.02</v>
      </c>
      <c r="J89" s="2">
        <v>5</v>
      </c>
      <c r="K89" s="2">
        <v>0</v>
      </c>
      <c r="L89" s="2">
        <v>10</v>
      </c>
      <c r="M89" s="2">
        <v>78</v>
      </c>
      <c r="N89" s="2">
        <v>16</v>
      </c>
      <c r="O89" s="2">
        <v>9</v>
      </c>
      <c r="P89" s="2">
        <v>11</v>
      </c>
      <c r="Q89" s="2">
        <v>1.2</v>
      </c>
      <c r="R89" s="2">
        <v>0</v>
      </c>
      <c r="S89" s="2">
        <v>0</v>
      </c>
      <c r="T89" s="2"/>
      <c r="U89" s="2">
        <v>0.08</v>
      </c>
    </row>
    <row r="90" spans="1:21" s="3" customFormat="1" ht="16.2" customHeight="1" thickBot="1" x14ac:dyDescent="0.35">
      <c r="A90" s="58" t="s">
        <v>187</v>
      </c>
      <c r="B90" s="1" t="s">
        <v>188</v>
      </c>
      <c r="C90" s="2">
        <v>200</v>
      </c>
      <c r="D90" s="2">
        <v>0.3</v>
      </c>
      <c r="E90" s="2">
        <v>0</v>
      </c>
      <c r="F90" s="2">
        <v>6.7</v>
      </c>
      <c r="G90" s="2">
        <v>27.9</v>
      </c>
      <c r="H90" s="2">
        <v>0</v>
      </c>
      <c r="I90" s="2">
        <v>0.01</v>
      </c>
      <c r="J90" s="2">
        <v>0.38</v>
      </c>
      <c r="K90" s="2">
        <v>0</v>
      </c>
      <c r="L90" s="2">
        <v>1.1599999999999999</v>
      </c>
      <c r="M90" s="2">
        <v>30.2</v>
      </c>
      <c r="N90" s="2">
        <v>6.9</v>
      </c>
      <c r="O90" s="2">
        <v>4.5999999999999996</v>
      </c>
      <c r="P90" s="2">
        <v>8.5</v>
      </c>
      <c r="Q90" s="2">
        <v>0.77</v>
      </c>
      <c r="R90" s="2">
        <v>0</v>
      </c>
      <c r="S90" s="2">
        <v>0</v>
      </c>
      <c r="T90" s="2"/>
      <c r="U90" s="2">
        <v>0</v>
      </c>
    </row>
    <row r="91" spans="1:21" s="3" customFormat="1" ht="16.2" customHeight="1" thickBot="1" x14ac:dyDescent="0.35">
      <c r="A91" s="58" t="s">
        <v>105</v>
      </c>
      <c r="B91" s="1" t="s">
        <v>108</v>
      </c>
      <c r="C91" s="2">
        <v>30</v>
      </c>
      <c r="D91" s="2">
        <v>1.5</v>
      </c>
      <c r="E91" s="2">
        <v>0.4</v>
      </c>
      <c r="F91" s="2">
        <v>10</v>
      </c>
      <c r="G91" s="2">
        <v>51.2</v>
      </c>
      <c r="H91" s="2">
        <v>0.11</v>
      </c>
      <c r="I91" s="2">
        <v>7.0000000000000007E-2</v>
      </c>
      <c r="J91" s="2">
        <v>0</v>
      </c>
      <c r="K91" s="2">
        <v>0</v>
      </c>
      <c r="L91" s="2">
        <v>0.12</v>
      </c>
      <c r="M91" s="2">
        <v>19.8</v>
      </c>
      <c r="N91" s="2">
        <v>21.9</v>
      </c>
      <c r="O91" s="2">
        <v>8</v>
      </c>
      <c r="P91" s="2">
        <v>19.5</v>
      </c>
      <c r="Q91" s="2">
        <v>0.54</v>
      </c>
      <c r="R91" s="2">
        <v>0</v>
      </c>
      <c r="S91" s="2">
        <v>0</v>
      </c>
      <c r="T91" s="2"/>
      <c r="U91" s="2">
        <v>0.15</v>
      </c>
    </row>
    <row r="92" spans="1:21" s="3" customFormat="1" ht="16.5" customHeight="1" thickBot="1" x14ac:dyDescent="0.35">
      <c r="A92" s="58" t="s">
        <v>105</v>
      </c>
      <c r="B92" s="1" t="s">
        <v>109</v>
      </c>
      <c r="C92" s="2">
        <v>40</v>
      </c>
      <c r="D92" s="2">
        <v>3.06</v>
      </c>
      <c r="E92" s="2">
        <v>0.33</v>
      </c>
      <c r="F92" s="2">
        <v>19.66</v>
      </c>
      <c r="G92" s="2">
        <v>93.73</v>
      </c>
      <c r="H92" s="2">
        <v>0.06</v>
      </c>
      <c r="I92" s="2">
        <v>0.05</v>
      </c>
      <c r="J92" s="2">
        <v>0</v>
      </c>
      <c r="K92" s="2">
        <v>0</v>
      </c>
      <c r="L92" s="2">
        <v>0.08</v>
      </c>
      <c r="M92" s="2">
        <v>21.4</v>
      </c>
      <c r="N92" s="2">
        <v>50</v>
      </c>
      <c r="O92" s="2">
        <v>11.4</v>
      </c>
      <c r="P92" s="2">
        <v>51.6</v>
      </c>
      <c r="Q92" s="2">
        <v>0.94</v>
      </c>
      <c r="R92" s="2">
        <v>0</v>
      </c>
      <c r="S92" s="2">
        <v>0.01</v>
      </c>
      <c r="T92" s="2"/>
      <c r="U92" s="2">
        <v>0</v>
      </c>
    </row>
    <row r="93" spans="1:21" s="21" customFormat="1" ht="16.5" customHeight="1" thickBot="1" x14ac:dyDescent="0.35">
      <c r="A93" s="54"/>
      <c r="B93" s="4" t="s">
        <v>39</v>
      </c>
      <c r="C93" s="5">
        <f>SUM(C88:C92)</f>
        <v>570</v>
      </c>
      <c r="D93" s="5">
        <f>SUM(D88:D92)</f>
        <v>9.86</v>
      </c>
      <c r="E93" s="5">
        <f t="shared" ref="E93:U93" si="13">SUM(E88:E92)</f>
        <v>10.430000000000001</v>
      </c>
      <c r="F93" s="5">
        <f t="shared" si="13"/>
        <v>80.16</v>
      </c>
      <c r="G93" s="5">
        <f t="shared" si="13"/>
        <v>468.93</v>
      </c>
      <c r="H93" s="5">
        <f t="shared" si="13"/>
        <v>0.32</v>
      </c>
      <c r="I93" s="5">
        <f t="shared" si="13"/>
        <v>0.29000000000000004</v>
      </c>
      <c r="J93" s="5">
        <f t="shared" si="13"/>
        <v>46.88</v>
      </c>
      <c r="K93" s="5">
        <f t="shared" si="13"/>
        <v>0.9</v>
      </c>
      <c r="L93" s="5">
        <f t="shared" si="13"/>
        <v>11.93</v>
      </c>
      <c r="M93" s="5">
        <f t="shared" si="13"/>
        <v>214.4</v>
      </c>
      <c r="N93" s="5">
        <f t="shared" si="13"/>
        <v>251.8</v>
      </c>
      <c r="O93" s="5">
        <f t="shared" si="13"/>
        <v>53</v>
      </c>
      <c r="P93" s="5">
        <f t="shared" si="13"/>
        <v>242.6</v>
      </c>
      <c r="Q93" s="5">
        <f t="shared" si="13"/>
        <v>4.3100000000000005</v>
      </c>
      <c r="R93" s="5">
        <f t="shared" si="13"/>
        <v>0.01</v>
      </c>
      <c r="S93" s="5">
        <f t="shared" si="13"/>
        <v>0.02</v>
      </c>
      <c r="T93" s="5">
        <f t="shared" si="13"/>
        <v>0</v>
      </c>
      <c r="U93" s="5">
        <f t="shared" si="13"/>
        <v>0.65</v>
      </c>
    </row>
    <row r="94" spans="1:21" s="3" customFormat="1" ht="15" customHeight="1" thickBot="1" x14ac:dyDescent="0.35">
      <c r="A94" s="58"/>
      <c r="B94" s="5" t="s">
        <v>32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s="3" customFormat="1" ht="15" customHeight="1" thickBot="1" x14ac:dyDescent="0.35">
      <c r="A95" s="58" t="s">
        <v>110</v>
      </c>
      <c r="B95" s="1" t="s">
        <v>111</v>
      </c>
      <c r="C95" s="2">
        <v>100</v>
      </c>
      <c r="D95" s="2">
        <v>1.1599999999999999</v>
      </c>
      <c r="E95" s="2">
        <v>0.16</v>
      </c>
      <c r="F95" s="2">
        <v>3.83</v>
      </c>
      <c r="G95" s="2">
        <v>21.33</v>
      </c>
      <c r="H95" s="2">
        <v>0.06</v>
      </c>
      <c r="I95" s="2">
        <v>0.03</v>
      </c>
      <c r="J95" s="2">
        <v>133</v>
      </c>
      <c r="K95" s="2">
        <v>0</v>
      </c>
      <c r="L95" s="2">
        <v>20</v>
      </c>
      <c r="M95" s="2">
        <v>83</v>
      </c>
      <c r="N95" s="2">
        <v>14</v>
      </c>
      <c r="O95" s="2">
        <v>20</v>
      </c>
      <c r="P95" s="2">
        <v>21.66</v>
      </c>
      <c r="Q95" s="2">
        <v>0.9</v>
      </c>
      <c r="R95" s="2">
        <v>0</v>
      </c>
      <c r="S95" s="2">
        <v>0</v>
      </c>
      <c r="T95" s="2"/>
      <c r="U95" s="2">
        <v>0.2</v>
      </c>
    </row>
    <row r="96" spans="1:21" s="3" customFormat="1" ht="15" thickBot="1" x14ac:dyDescent="0.35">
      <c r="A96" s="58" t="s">
        <v>150</v>
      </c>
      <c r="B96" s="1" t="s">
        <v>151</v>
      </c>
      <c r="C96" s="2">
        <v>250</v>
      </c>
      <c r="D96" s="2">
        <v>6.17</v>
      </c>
      <c r="E96" s="2">
        <v>7.22</v>
      </c>
      <c r="F96" s="2">
        <v>14.07</v>
      </c>
      <c r="G96" s="2">
        <v>146.1</v>
      </c>
      <c r="H96" s="2">
        <v>0.04</v>
      </c>
      <c r="I96" s="2">
        <v>0.04</v>
      </c>
      <c r="J96" s="2">
        <v>129</v>
      </c>
      <c r="K96" s="2">
        <v>0</v>
      </c>
      <c r="L96" s="2">
        <v>6.02</v>
      </c>
      <c r="M96" s="2">
        <v>84.25</v>
      </c>
      <c r="N96" s="2">
        <v>32</v>
      </c>
      <c r="O96" s="2">
        <v>19.25</v>
      </c>
      <c r="P96" s="2">
        <v>45.5</v>
      </c>
      <c r="Q96" s="2">
        <v>0.62</v>
      </c>
      <c r="R96" s="2">
        <v>0.01</v>
      </c>
      <c r="S96" s="2">
        <v>0</v>
      </c>
      <c r="T96" s="2"/>
      <c r="U96" s="2">
        <v>0.25</v>
      </c>
    </row>
    <row r="97" spans="1:21" s="3" customFormat="1" ht="15.6" customHeight="1" thickBot="1" x14ac:dyDescent="0.35">
      <c r="A97" s="6" t="s">
        <v>183</v>
      </c>
      <c r="B97" s="9" t="s">
        <v>184</v>
      </c>
      <c r="C97" s="6">
        <v>200</v>
      </c>
      <c r="D97" s="76">
        <v>17.100000000000001</v>
      </c>
      <c r="E97" s="6">
        <v>18.7</v>
      </c>
      <c r="F97" s="76">
        <v>17.2</v>
      </c>
      <c r="G97" s="6">
        <v>318</v>
      </c>
      <c r="H97" s="76">
        <v>0.13</v>
      </c>
      <c r="I97" s="6">
        <v>0.19</v>
      </c>
      <c r="J97" s="6">
        <v>27.3</v>
      </c>
      <c r="K97" s="76">
        <v>0.8</v>
      </c>
      <c r="L97" s="6">
        <v>9.5299999999999994</v>
      </c>
      <c r="M97" s="6">
        <v>191</v>
      </c>
      <c r="N97" s="6">
        <v>26</v>
      </c>
      <c r="O97" s="6">
        <v>25</v>
      </c>
      <c r="P97" s="6">
        <v>171</v>
      </c>
      <c r="Q97" s="6">
        <v>1.03</v>
      </c>
      <c r="R97" s="6">
        <v>0.02</v>
      </c>
      <c r="S97" s="6">
        <v>0</v>
      </c>
      <c r="T97" s="58"/>
      <c r="U97" s="58">
        <v>0.59</v>
      </c>
    </row>
    <row r="98" spans="1:21" s="3" customFormat="1" ht="15" thickBot="1" x14ac:dyDescent="0.35">
      <c r="A98" s="58" t="s">
        <v>135</v>
      </c>
      <c r="B98" s="1" t="s">
        <v>136</v>
      </c>
      <c r="C98" s="2">
        <v>200</v>
      </c>
      <c r="D98" s="2">
        <v>1</v>
      </c>
      <c r="E98" s="2">
        <v>0.1</v>
      </c>
      <c r="F98" s="2">
        <v>15.7</v>
      </c>
      <c r="G98" s="2">
        <v>66.900000000000006</v>
      </c>
      <c r="H98" s="2">
        <v>0.01</v>
      </c>
      <c r="I98" s="2">
        <v>0.03</v>
      </c>
      <c r="J98" s="2">
        <v>70</v>
      </c>
      <c r="K98" s="2">
        <v>0</v>
      </c>
      <c r="L98" s="2">
        <v>0.32</v>
      </c>
      <c r="M98" s="2">
        <v>175</v>
      </c>
      <c r="N98" s="2">
        <v>28</v>
      </c>
      <c r="O98" s="2">
        <v>18</v>
      </c>
      <c r="P98" s="2">
        <v>25</v>
      </c>
      <c r="Q98" s="2">
        <v>0.57999999999999996</v>
      </c>
      <c r="R98" s="2">
        <v>0</v>
      </c>
      <c r="S98" s="2">
        <v>0</v>
      </c>
      <c r="T98" s="2"/>
      <c r="U98" s="2">
        <v>0</v>
      </c>
    </row>
    <row r="99" spans="1:21" s="3" customFormat="1" ht="15" thickBot="1" x14ac:dyDescent="0.35">
      <c r="A99" s="58" t="s">
        <v>105</v>
      </c>
      <c r="B99" s="1" t="s">
        <v>108</v>
      </c>
      <c r="C99" s="2">
        <v>30</v>
      </c>
      <c r="D99" s="2">
        <v>1.5</v>
      </c>
      <c r="E99" s="2">
        <v>0.4</v>
      </c>
      <c r="F99" s="2">
        <v>10</v>
      </c>
      <c r="G99" s="2">
        <v>51.2</v>
      </c>
      <c r="H99" s="2">
        <v>0.11</v>
      </c>
      <c r="I99" s="2">
        <v>7.0000000000000007E-2</v>
      </c>
      <c r="J99" s="2">
        <v>0</v>
      </c>
      <c r="K99" s="2">
        <v>0</v>
      </c>
      <c r="L99" s="2">
        <v>0.12</v>
      </c>
      <c r="M99" s="2">
        <v>19.8</v>
      </c>
      <c r="N99" s="2">
        <v>21.9</v>
      </c>
      <c r="O99" s="2">
        <v>8</v>
      </c>
      <c r="P99" s="2">
        <v>19.5</v>
      </c>
      <c r="Q99" s="2">
        <v>0.54</v>
      </c>
      <c r="R99" s="2">
        <v>0</v>
      </c>
      <c r="S99" s="2">
        <v>0</v>
      </c>
      <c r="T99" s="2"/>
      <c r="U99" s="2">
        <v>0.15</v>
      </c>
    </row>
    <row r="100" spans="1:21" s="3" customFormat="1" ht="15" thickBot="1" x14ac:dyDescent="0.35">
      <c r="A100" s="58" t="s">
        <v>105</v>
      </c>
      <c r="B100" s="1" t="s">
        <v>109</v>
      </c>
      <c r="C100" s="2">
        <v>60</v>
      </c>
      <c r="D100" s="2">
        <v>4.0999999999999996</v>
      </c>
      <c r="E100" s="2">
        <v>0.5</v>
      </c>
      <c r="F100" s="2">
        <v>29.5</v>
      </c>
      <c r="G100" s="2">
        <v>140.6</v>
      </c>
      <c r="H100" s="2">
        <v>0.12</v>
      </c>
      <c r="I100" s="2">
        <v>0.08</v>
      </c>
      <c r="J100" s="2">
        <v>0</v>
      </c>
      <c r="K100" s="2">
        <v>0</v>
      </c>
      <c r="L100" s="2">
        <v>0.12</v>
      </c>
      <c r="M100" s="2">
        <v>34.6</v>
      </c>
      <c r="N100" s="2">
        <v>75</v>
      </c>
      <c r="O100" s="2">
        <v>13.6</v>
      </c>
      <c r="P100" s="2">
        <v>60</v>
      </c>
      <c r="Q100" s="2">
        <v>1.66</v>
      </c>
      <c r="R100" s="2">
        <v>0</v>
      </c>
      <c r="S100" s="2">
        <v>0.01</v>
      </c>
      <c r="T100" s="2"/>
      <c r="U100" s="2">
        <v>0</v>
      </c>
    </row>
    <row r="101" spans="1:21" s="21" customFormat="1" ht="15" thickBot="1" x14ac:dyDescent="0.35">
      <c r="A101" s="54"/>
      <c r="B101" s="4" t="s">
        <v>40</v>
      </c>
      <c r="C101" s="5">
        <f t="shared" ref="C101:U101" si="14">SUM(C95:C100)</f>
        <v>840</v>
      </c>
      <c r="D101" s="5">
        <f t="shared" si="14"/>
        <v>31.03</v>
      </c>
      <c r="E101" s="5">
        <f t="shared" si="14"/>
        <v>27.08</v>
      </c>
      <c r="F101" s="5">
        <f t="shared" si="14"/>
        <v>90.3</v>
      </c>
      <c r="G101" s="5">
        <f t="shared" si="14"/>
        <v>744.13000000000011</v>
      </c>
      <c r="H101" s="5">
        <f t="shared" si="14"/>
        <v>0.47000000000000003</v>
      </c>
      <c r="I101" s="5">
        <f t="shared" si="14"/>
        <v>0.44000000000000006</v>
      </c>
      <c r="J101" s="5">
        <f t="shared" si="14"/>
        <v>359.3</v>
      </c>
      <c r="K101" s="5">
        <f t="shared" si="14"/>
        <v>0.8</v>
      </c>
      <c r="L101" s="5">
        <f t="shared" si="14"/>
        <v>36.109999999999992</v>
      </c>
      <c r="M101" s="5">
        <f t="shared" si="14"/>
        <v>587.65</v>
      </c>
      <c r="N101" s="5">
        <f t="shared" si="14"/>
        <v>196.9</v>
      </c>
      <c r="O101" s="5">
        <f t="shared" si="14"/>
        <v>103.85</v>
      </c>
      <c r="P101" s="5">
        <f t="shared" si="14"/>
        <v>342.65999999999997</v>
      </c>
      <c r="Q101" s="5">
        <f t="shared" si="14"/>
        <v>5.33</v>
      </c>
      <c r="R101" s="5">
        <f t="shared" si="14"/>
        <v>0.03</v>
      </c>
      <c r="S101" s="5">
        <f t="shared" si="14"/>
        <v>0.01</v>
      </c>
      <c r="T101" s="5">
        <f t="shared" si="14"/>
        <v>0</v>
      </c>
      <c r="U101" s="5">
        <f t="shared" si="14"/>
        <v>1.19</v>
      </c>
    </row>
    <row r="102" spans="1:21" s="3" customFormat="1" ht="15" thickBot="1" x14ac:dyDescent="0.35">
      <c r="A102" s="58"/>
      <c r="B102" s="4" t="s">
        <v>41</v>
      </c>
      <c r="C102" s="5">
        <f t="shared" ref="C102:U102" si="15">C93+C101</f>
        <v>1410</v>
      </c>
      <c r="D102" s="5">
        <f t="shared" si="15"/>
        <v>40.89</v>
      </c>
      <c r="E102" s="5">
        <f t="shared" si="15"/>
        <v>37.51</v>
      </c>
      <c r="F102" s="5">
        <f t="shared" si="15"/>
        <v>170.45999999999998</v>
      </c>
      <c r="G102" s="5">
        <f t="shared" si="15"/>
        <v>1213.0600000000002</v>
      </c>
      <c r="H102" s="5">
        <f t="shared" si="15"/>
        <v>0.79</v>
      </c>
      <c r="I102" s="5">
        <f t="shared" si="15"/>
        <v>0.73000000000000009</v>
      </c>
      <c r="J102" s="5">
        <f t="shared" si="15"/>
        <v>406.18</v>
      </c>
      <c r="K102" s="5">
        <f t="shared" si="15"/>
        <v>1.7000000000000002</v>
      </c>
      <c r="L102" s="5">
        <f t="shared" si="15"/>
        <v>48.039999999999992</v>
      </c>
      <c r="M102" s="5">
        <f t="shared" si="15"/>
        <v>802.05</v>
      </c>
      <c r="N102" s="5">
        <f t="shared" si="15"/>
        <v>448.70000000000005</v>
      </c>
      <c r="O102" s="5">
        <f t="shared" si="15"/>
        <v>156.85</v>
      </c>
      <c r="P102" s="5">
        <f t="shared" si="15"/>
        <v>585.26</v>
      </c>
      <c r="Q102" s="5">
        <f t="shared" si="15"/>
        <v>9.64</v>
      </c>
      <c r="R102" s="5">
        <f t="shared" si="15"/>
        <v>0.04</v>
      </c>
      <c r="S102" s="5">
        <f t="shared" si="15"/>
        <v>0.03</v>
      </c>
      <c r="T102" s="5">
        <f t="shared" si="15"/>
        <v>0</v>
      </c>
      <c r="U102" s="5">
        <f t="shared" si="15"/>
        <v>1.8399999999999999</v>
      </c>
    </row>
    <row r="103" spans="1:21" s="3" customFormat="1" ht="15" customHeight="1" x14ac:dyDescent="0.3">
      <c r="A103" s="91" t="s">
        <v>19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3"/>
    </row>
    <row r="104" spans="1:21" s="3" customFormat="1" ht="15" thickBot="1" x14ac:dyDescent="0.35">
      <c r="A104" s="88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90"/>
    </row>
    <row r="105" spans="1:21" s="3" customFormat="1" ht="15" thickBot="1" x14ac:dyDescent="0.35">
      <c r="A105" s="74"/>
      <c r="B105" s="75" t="s">
        <v>31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</row>
    <row r="106" spans="1:21" s="3" customFormat="1" ht="15" thickBot="1" x14ac:dyDescent="0.35">
      <c r="A106" s="58" t="s">
        <v>192</v>
      </c>
      <c r="B106" s="1" t="s">
        <v>193</v>
      </c>
      <c r="C106" s="2">
        <v>200</v>
      </c>
      <c r="D106" s="59">
        <v>4.3</v>
      </c>
      <c r="E106" s="59">
        <v>5.4</v>
      </c>
      <c r="F106" s="59">
        <v>28.7</v>
      </c>
      <c r="G106" s="59">
        <v>184.5</v>
      </c>
      <c r="H106" s="59">
        <v>0.05</v>
      </c>
      <c r="I106" s="59">
        <v>0.13</v>
      </c>
      <c r="J106" s="59">
        <v>26.4</v>
      </c>
      <c r="K106" s="59">
        <v>0.3</v>
      </c>
      <c r="L106" s="59">
        <v>0.55000000000000004</v>
      </c>
      <c r="M106" s="59">
        <v>80</v>
      </c>
      <c r="N106" s="59">
        <v>149</v>
      </c>
      <c r="O106" s="59">
        <v>15</v>
      </c>
      <c r="P106" s="59">
        <v>97</v>
      </c>
      <c r="Q106" s="59">
        <v>0.42</v>
      </c>
      <c r="R106" s="59">
        <v>0.02</v>
      </c>
      <c r="S106" s="59">
        <v>0</v>
      </c>
      <c r="T106" s="59"/>
      <c r="U106" s="59">
        <v>0.25</v>
      </c>
    </row>
    <row r="107" spans="1:21" s="3" customFormat="1" ht="15" thickBot="1" x14ac:dyDescent="0.35">
      <c r="A107" s="58" t="s">
        <v>103</v>
      </c>
      <c r="B107" s="1" t="s">
        <v>104</v>
      </c>
      <c r="C107" s="2">
        <v>20</v>
      </c>
      <c r="D107" s="59">
        <v>4.5999999999999996</v>
      </c>
      <c r="E107" s="59">
        <v>5.87</v>
      </c>
      <c r="F107" s="59">
        <v>0</v>
      </c>
      <c r="G107" s="59">
        <v>71.7</v>
      </c>
      <c r="H107" s="59">
        <v>0.01</v>
      </c>
      <c r="I107" s="59">
        <v>0.06</v>
      </c>
      <c r="J107" s="59">
        <v>29</v>
      </c>
      <c r="K107" s="59">
        <v>1.5</v>
      </c>
      <c r="L107" s="59">
        <v>0.14000000000000001</v>
      </c>
      <c r="M107" s="59">
        <v>17.3</v>
      </c>
      <c r="N107" s="59">
        <v>189</v>
      </c>
      <c r="O107" s="59">
        <v>7.06</v>
      </c>
      <c r="P107" s="59">
        <v>65</v>
      </c>
      <c r="Q107" s="59">
        <v>0.2</v>
      </c>
      <c r="R107" s="59">
        <v>0</v>
      </c>
      <c r="S107" s="59">
        <v>0</v>
      </c>
      <c r="T107" s="59"/>
      <c r="U107" s="59">
        <v>0</v>
      </c>
    </row>
    <row r="108" spans="1:21" s="3" customFormat="1" ht="15" customHeight="1" thickBot="1" x14ac:dyDescent="0.35">
      <c r="A108" s="58" t="s">
        <v>105</v>
      </c>
      <c r="B108" s="1" t="s">
        <v>138</v>
      </c>
      <c r="C108" s="2">
        <v>100</v>
      </c>
      <c r="D108" s="2">
        <v>1.5</v>
      </c>
      <c r="E108" s="2">
        <v>0.5</v>
      </c>
      <c r="F108" s="2">
        <v>21</v>
      </c>
      <c r="G108" s="2">
        <v>96</v>
      </c>
      <c r="H108" s="2">
        <v>0.04</v>
      </c>
      <c r="I108" s="2">
        <v>0.05</v>
      </c>
      <c r="J108" s="2">
        <v>10</v>
      </c>
      <c r="K108" s="2">
        <v>0</v>
      </c>
      <c r="L108" s="2">
        <v>10</v>
      </c>
      <c r="M108" s="2">
        <v>88</v>
      </c>
      <c r="N108" s="2">
        <v>8</v>
      </c>
      <c r="O108" s="2">
        <v>17</v>
      </c>
      <c r="P108" s="2">
        <v>28</v>
      </c>
      <c r="Q108" s="2">
        <v>0.6</v>
      </c>
      <c r="R108" s="2">
        <v>0</v>
      </c>
      <c r="S108" s="2">
        <v>0</v>
      </c>
      <c r="T108" s="2"/>
      <c r="U108" s="2">
        <v>0.02</v>
      </c>
    </row>
    <row r="109" spans="1:21" s="3" customFormat="1" ht="15" thickBot="1" x14ac:dyDescent="0.35">
      <c r="A109" s="58" t="s">
        <v>131</v>
      </c>
      <c r="B109" s="1" t="s">
        <v>42</v>
      </c>
      <c r="C109" s="2">
        <v>200</v>
      </c>
      <c r="D109" s="2">
        <v>1.6</v>
      </c>
      <c r="E109" s="2">
        <v>1.1000000000000001</v>
      </c>
      <c r="F109" s="2">
        <v>8.6999999999999993</v>
      </c>
      <c r="G109" s="2">
        <v>50.9</v>
      </c>
      <c r="H109" s="2">
        <v>0.01</v>
      </c>
      <c r="I109" s="2">
        <v>7.0000000000000007E-2</v>
      </c>
      <c r="J109" s="2">
        <v>6.9</v>
      </c>
      <c r="K109" s="2">
        <v>0</v>
      </c>
      <c r="L109" s="2">
        <v>0.3</v>
      </c>
      <c r="M109" s="2">
        <v>21.3</v>
      </c>
      <c r="N109" s="2">
        <v>57</v>
      </c>
      <c r="O109" s="2">
        <v>9.9</v>
      </c>
      <c r="P109" s="2">
        <v>46</v>
      </c>
      <c r="Q109" s="2">
        <v>0.77</v>
      </c>
      <c r="R109" s="2">
        <v>0</v>
      </c>
      <c r="S109" s="2">
        <v>0</v>
      </c>
      <c r="T109" s="2"/>
      <c r="U109" s="2">
        <v>0.1</v>
      </c>
    </row>
    <row r="110" spans="1:21" s="3" customFormat="1" ht="16.2" customHeight="1" thickBot="1" x14ac:dyDescent="0.35">
      <c r="A110" s="58" t="s">
        <v>105</v>
      </c>
      <c r="B110" s="1" t="s">
        <v>108</v>
      </c>
      <c r="C110" s="2">
        <v>30</v>
      </c>
      <c r="D110" s="2">
        <v>1.5</v>
      </c>
      <c r="E110" s="2">
        <v>0.4</v>
      </c>
      <c r="F110" s="2">
        <v>10</v>
      </c>
      <c r="G110" s="2">
        <v>51.2</v>
      </c>
      <c r="H110" s="2">
        <v>0.11</v>
      </c>
      <c r="I110" s="2">
        <v>7.0000000000000007E-2</v>
      </c>
      <c r="J110" s="2">
        <v>0</v>
      </c>
      <c r="K110" s="2">
        <v>0</v>
      </c>
      <c r="L110" s="2">
        <v>0.12</v>
      </c>
      <c r="M110" s="2">
        <v>19.8</v>
      </c>
      <c r="N110" s="2">
        <v>21.9</v>
      </c>
      <c r="O110" s="2">
        <v>8</v>
      </c>
      <c r="P110" s="2">
        <v>19.5</v>
      </c>
      <c r="Q110" s="2">
        <v>0.54</v>
      </c>
      <c r="R110" s="2">
        <v>0</v>
      </c>
      <c r="S110" s="2">
        <v>0</v>
      </c>
      <c r="T110" s="2"/>
      <c r="U110" s="2">
        <v>0.15</v>
      </c>
    </row>
    <row r="111" spans="1:21" s="3" customFormat="1" ht="15" thickBot="1" x14ac:dyDescent="0.35">
      <c r="A111" s="58" t="s">
        <v>105</v>
      </c>
      <c r="B111" s="1" t="s">
        <v>109</v>
      </c>
      <c r="C111" s="2">
        <v>40</v>
      </c>
      <c r="D111" s="2">
        <v>3.06</v>
      </c>
      <c r="E111" s="2">
        <v>0.33</v>
      </c>
      <c r="F111" s="2">
        <v>19.66</v>
      </c>
      <c r="G111" s="2">
        <v>93.73</v>
      </c>
      <c r="H111" s="2">
        <v>0.06</v>
      </c>
      <c r="I111" s="2">
        <v>0.05</v>
      </c>
      <c r="J111" s="2">
        <v>0</v>
      </c>
      <c r="K111" s="2">
        <v>0</v>
      </c>
      <c r="L111" s="2">
        <v>0.08</v>
      </c>
      <c r="M111" s="2">
        <v>21.4</v>
      </c>
      <c r="N111" s="2">
        <v>50</v>
      </c>
      <c r="O111" s="2">
        <v>11.4</v>
      </c>
      <c r="P111" s="2">
        <v>51.6</v>
      </c>
      <c r="Q111" s="2">
        <v>0.94</v>
      </c>
      <c r="R111" s="2">
        <v>0</v>
      </c>
      <c r="S111" s="2">
        <v>0.01</v>
      </c>
      <c r="T111" s="2"/>
      <c r="U111" s="2">
        <v>0</v>
      </c>
    </row>
    <row r="112" spans="1:21" s="21" customFormat="1" ht="15" thickBot="1" x14ac:dyDescent="0.35">
      <c r="A112" s="54"/>
      <c r="B112" s="4" t="s">
        <v>39</v>
      </c>
      <c r="C112" s="5">
        <f>SUM(C106:C111)</f>
        <v>590</v>
      </c>
      <c r="D112" s="5">
        <f t="shared" ref="D112:U112" si="16">SUM(D106:D111)</f>
        <v>16.559999999999999</v>
      </c>
      <c r="E112" s="5">
        <f t="shared" si="16"/>
        <v>13.6</v>
      </c>
      <c r="F112" s="5">
        <f t="shared" si="16"/>
        <v>88.06</v>
      </c>
      <c r="G112" s="5">
        <f t="shared" si="16"/>
        <v>548.03</v>
      </c>
      <c r="H112" s="5">
        <f t="shared" si="16"/>
        <v>0.28000000000000003</v>
      </c>
      <c r="I112" s="5">
        <f t="shared" si="16"/>
        <v>0.43</v>
      </c>
      <c r="J112" s="5">
        <f t="shared" si="16"/>
        <v>72.300000000000011</v>
      </c>
      <c r="K112" s="5">
        <f t="shared" si="16"/>
        <v>1.8</v>
      </c>
      <c r="L112" s="5">
        <f t="shared" si="16"/>
        <v>11.19</v>
      </c>
      <c r="M112" s="5">
        <f t="shared" si="16"/>
        <v>247.80000000000004</v>
      </c>
      <c r="N112" s="5">
        <f t="shared" si="16"/>
        <v>474.9</v>
      </c>
      <c r="O112" s="5">
        <f t="shared" si="16"/>
        <v>68.36</v>
      </c>
      <c r="P112" s="5">
        <f t="shared" si="16"/>
        <v>307.10000000000002</v>
      </c>
      <c r="Q112" s="5">
        <f t="shared" si="16"/>
        <v>3.47</v>
      </c>
      <c r="R112" s="5">
        <f t="shared" si="16"/>
        <v>0.02</v>
      </c>
      <c r="S112" s="5">
        <f t="shared" si="16"/>
        <v>0.01</v>
      </c>
      <c r="T112" s="5">
        <f t="shared" si="16"/>
        <v>0</v>
      </c>
      <c r="U112" s="5">
        <f t="shared" si="16"/>
        <v>0.52</v>
      </c>
    </row>
    <row r="113" spans="1:23" s="3" customFormat="1" ht="15" thickBot="1" x14ac:dyDescent="0.35">
      <c r="A113" s="58"/>
      <c r="B113" s="5" t="s">
        <v>32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3" s="3" customFormat="1" ht="15" thickBot="1" x14ac:dyDescent="0.35">
      <c r="A114" s="58" t="s">
        <v>152</v>
      </c>
      <c r="B114" s="1" t="s">
        <v>153</v>
      </c>
      <c r="C114" s="2">
        <v>100</v>
      </c>
      <c r="D114" s="2">
        <v>1.3</v>
      </c>
      <c r="E114" s="2">
        <v>4.5</v>
      </c>
      <c r="F114" s="2">
        <v>7.7</v>
      </c>
      <c r="G114" s="2">
        <v>76</v>
      </c>
      <c r="H114" s="2">
        <v>0.02</v>
      </c>
      <c r="I114" s="2">
        <v>0.03</v>
      </c>
      <c r="J114" s="2">
        <v>1.1299999999999999</v>
      </c>
      <c r="K114" s="2">
        <v>0</v>
      </c>
      <c r="L114" s="2">
        <v>3.8</v>
      </c>
      <c r="M114" s="2">
        <v>68</v>
      </c>
      <c r="N114" s="2">
        <v>32</v>
      </c>
      <c r="O114" s="2">
        <v>18</v>
      </c>
      <c r="P114" s="2">
        <v>26</v>
      </c>
      <c r="Q114" s="2">
        <v>1.17</v>
      </c>
      <c r="R114" s="2">
        <v>0.02</v>
      </c>
      <c r="S114" s="2">
        <v>0</v>
      </c>
      <c r="T114" s="2"/>
      <c r="U114" s="2">
        <v>0.19</v>
      </c>
    </row>
    <row r="115" spans="1:23" s="3" customFormat="1" ht="15" customHeight="1" thickBot="1" x14ac:dyDescent="0.35">
      <c r="A115" s="58" t="s">
        <v>172</v>
      </c>
      <c r="B115" s="1" t="s">
        <v>173</v>
      </c>
      <c r="C115" s="2">
        <v>250</v>
      </c>
      <c r="D115" s="2">
        <v>7.37</v>
      </c>
      <c r="E115" s="2">
        <v>8.4499999999999993</v>
      </c>
      <c r="F115" s="2">
        <v>15.67</v>
      </c>
      <c r="G115" s="2">
        <v>168.25</v>
      </c>
      <c r="H115" s="2">
        <v>0.08</v>
      </c>
      <c r="I115" s="2">
        <v>0.05</v>
      </c>
      <c r="J115" s="2">
        <v>156.15</v>
      </c>
      <c r="K115" s="2">
        <v>7</v>
      </c>
      <c r="L115" s="2">
        <v>5.57</v>
      </c>
      <c r="M115" s="2">
        <v>112</v>
      </c>
      <c r="N115" s="2">
        <v>19.75</v>
      </c>
      <c r="O115" s="2">
        <v>22.5</v>
      </c>
      <c r="P115" s="2">
        <v>90.75</v>
      </c>
      <c r="Q115" s="2">
        <v>0.96</v>
      </c>
      <c r="R115" s="2">
        <v>0.02</v>
      </c>
      <c r="S115" s="2">
        <v>0</v>
      </c>
      <c r="T115" s="2"/>
      <c r="U115" s="2">
        <v>1.21</v>
      </c>
    </row>
    <row r="116" spans="1:23" s="3" customFormat="1" ht="15" customHeight="1" thickBot="1" x14ac:dyDescent="0.35">
      <c r="A116" s="58" t="s">
        <v>114</v>
      </c>
      <c r="B116" s="1" t="s">
        <v>115</v>
      </c>
      <c r="C116" s="2">
        <v>180</v>
      </c>
      <c r="D116" s="2">
        <v>6.48</v>
      </c>
      <c r="E116" s="2">
        <v>5.85</v>
      </c>
      <c r="F116" s="2">
        <v>39.33</v>
      </c>
      <c r="G116" s="2">
        <v>56.16</v>
      </c>
      <c r="H116" s="2">
        <v>7.0000000000000007E-2</v>
      </c>
      <c r="I116" s="2">
        <v>0.03</v>
      </c>
      <c r="J116" s="2">
        <v>22.05</v>
      </c>
      <c r="K116" s="2">
        <v>1</v>
      </c>
      <c r="L116" s="2">
        <v>0</v>
      </c>
      <c r="M116" s="2">
        <v>54.53</v>
      </c>
      <c r="N116" s="2">
        <v>13.5</v>
      </c>
      <c r="O116" s="2">
        <v>8.64</v>
      </c>
      <c r="P116" s="2">
        <v>48.6</v>
      </c>
      <c r="Q116" s="2">
        <v>0.87</v>
      </c>
      <c r="R116" s="2">
        <v>0.01</v>
      </c>
      <c r="S116" s="2">
        <v>0</v>
      </c>
      <c r="T116" s="2"/>
      <c r="U116" s="6">
        <v>0.14000000000000001</v>
      </c>
      <c r="V116" s="60"/>
      <c r="W116" s="61"/>
    </row>
    <row r="117" spans="1:23" s="3" customFormat="1" ht="15" thickBot="1" x14ac:dyDescent="0.35">
      <c r="A117" s="58" t="s">
        <v>194</v>
      </c>
      <c r="B117" s="1" t="s">
        <v>185</v>
      </c>
      <c r="C117" s="2">
        <v>100</v>
      </c>
      <c r="D117" s="2">
        <v>19.71</v>
      </c>
      <c r="E117" s="2">
        <v>23</v>
      </c>
      <c r="F117" s="2">
        <v>0.43</v>
      </c>
      <c r="G117" s="2">
        <v>275.70999999999998</v>
      </c>
      <c r="H117" s="2">
        <v>0.06</v>
      </c>
      <c r="I117" s="2">
        <v>0.13</v>
      </c>
      <c r="J117" s="2">
        <v>50.56</v>
      </c>
      <c r="K117" s="2">
        <v>0</v>
      </c>
      <c r="L117" s="2">
        <v>0.91</v>
      </c>
      <c r="M117" s="2">
        <v>81</v>
      </c>
      <c r="N117" s="2">
        <v>19.59</v>
      </c>
      <c r="O117" s="2">
        <v>19.97</v>
      </c>
      <c r="P117" s="2">
        <v>168.64</v>
      </c>
      <c r="Q117" s="2">
        <v>1.87</v>
      </c>
      <c r="R117" s="2">
        <v>0.02</v>
      </c>
      <c r="S117" s="2">
        <v>0</v>
      </c>
      <c r="T117" s="2"/>
      <c r="U117" s="2">
        <v>0.38</v>
      </c>
    </row>
    <row r="118" spans="1:23" s="3" customFormat="1" ht="28.8" thickBot="1" x14ac:dyDescent="0.35">
      <c r="A118" s="58" t="s">
        <v>181</v>
      </c>
      <c r="B118" s="1" t="s">
        <v>182</v>
      </c>
      <c r="C118" s="2">
        <v>20</v>
      </c>
      <c r="D118" s="2">
        <v>0.3</v>
      </c>
      <c r="E118" s="2">
        <v>1.64</v>
      </c>
      <c r="F118" s="2">
        <v>0.64</v>
      </c>
      <c r="G118" s="2">
        <v>18.5</v>
      </c>
      <c r="H118" s="2">
        <v>0</v>
      </c>
      <c r="I118" s="2">
        <v>0</v>
      </c>
      <c r="J118" s="2">
        <v>7.78</v>
      </c>
      <c r="K118" s="2">
        <v>0.1</v>
      </c>
      <c r="L118" s="2">
        <v>1.6E-2</v>
      </c>
      <c r="M118" s="2">
        <v>10.26</v>
      </c>
      <c r="N118" s="2">
        <v>8</v>
      </c>
      <c r="O118" s="2">
        <v>0.86</v>
      </c>
      <c r="P118" s="2">
        <v>5.8</v>
      </c>
      <c r="Q118" s="2">
        <v>0.02</v>
      </c>
      <c r="R118" s="2">
        <v>0</v>
      </c>
      <c r="S118" s="2">
        <v>0</v>
      </c>
      <c r="T118" s="2"/>
      <c r="U118" s="2">
        <v>0.01</v>
      </c>
    </row>
    <row r="119" spans="1:23" s="3" customFormat="1" ht="15" thickBot="1" x14ac:dyDescent="0.35">
      <c r="A119" s="58" t="s">
        <v>127</v>
      </c>
      <c r="B119" s="1" t="s">
        <v>18</v>
      </c>
      <c r="C119" s="2">
        <v>200</v>
      </c>
      <c r="D119" s="2">
        <v>0.5</v>
      </c>
      <c r="E119" s="2">
        <v>0</v>
      </c>
      <c r="F119" s="2">
        <v>19.8</v>
      </c>
      <c r="G119" s="2">
        <v>81</v>
      </c>
      <c r="H119" s="2">
        <v>0</v>
      </c>
      <c r="I119" s="2">
        <v>0</v>
      </c>
      <c r="J119" s="2">
        <v>15</v>
      </c>
      <c r="K119" s="2">
        <v>0</v>
      </c>
      <c r="L119" s="2">
        <v>0.02</v>
      </c>
      <c r="M119" s="2">
        <v>0.17</v>
      </c>
      <c r="N119" s="2">
        <v>50</v>
      </c>
      <c r="O119" s="2">
        <v>18</v>
      </c>
      <c r="P119" s="2">
        <v>25</v>
      </c>
      <c r="Q119" s="2">
        <v>0.57999999999999996</v>
      </c>
      <c r="R119" s="2">
        <v>0</v>
      </c>
      <c r="S119" s="2">
        <v>0</v>
      </c>
      <c r="T119" s="2"/>
      <c r="U119" s="2">
        <v>0</v>
      </c>
    </row>
    <row r="120" spans="1:23" s="3" customFormat="1" ht="15" thickBot="1" x14ac:dyDescent="0.35">
      <c r="A120" s="58" t="s">
        <v>105</v>
      </c>
      <c r="B120" s="1" t="s">
        <v>108</v>
      </c>
      <c r="C120" s="2">
        <v>30</v>
      </c>
      <c r="D120" s="2">
        <v>1.5</v>
      </c>
      <c r="E120" s="2">
        <v>0.4</v>
      </c>
      <c r="F120" s="2">
        <v>10</v>
      </c>
      <c r="G120" s="2">
        <v>51.2</v>
      </c>
      <c r="H120" s="2">
        <v>0.11</v>
      </c>
      <c r="I120" s="2">
        <v>7.0000000000000007E-2</v>
      </c>
      <c r="J120" s="2">
        <v>0</v>
      </c>
      <c r="K120" s="2">
        <v>0</v>
      </c>
      <c r="L120" s="2">
        <v>0.12</v>
      </c>
      <c r="M120" s="2">
        <v>19.8</v>
      </c>
      <c r="N120" s="2">
        <v>21.9</v>
      </c>
      <c r="O120" s="2">
        <v>8</v>
      </c>
      <c r="P120" s="2">
        <v>19.5</v>
      </c>
      <c r="Q120" s="2">
        <v>0.54</v>
      </c>
      <c r="R120" s="2">
        <v>0</v>
      </c>
      <c r="S120" s="2">
        <v>0</v>
      </c>
      <c r="T120" s="2"/>
      <c r="U120" s="2">
        <v>0.15</v>
      </c>
    </row>
    <row r="121" spans="1:23" s="3" customFormat="1" ht="15" thickBot="1" x14ac:dyDescent="0.35">
      <c r="A121" s="58" t="s">
        <v>105</v>
      </c>
      <c r="B121" s="1" t="s">
        <v>109</v>
      </c>
      <c r="C121" s="2">
        <v>60</v>
      </c>
      <c r="D121" s="2">
        <v>4.0999999999999996</v>
      </c>
      <c r="E121" s="2">
        <v>0.5</v>
      </c>
      <c r="F121" s="2">
        <v>29.5</v>
      </c>
      <c r="G121" s="2">
        <v>140.6</v>
      </c>
      <c r="H121" s="2">
        <v>0.12</v>
      </c>
      <c r="I121" s="2">
        <v>0.08</v>
      </c>
      <c r="J121" s="2">
        <v>0</v>
      </c>
      <c r="K121" s="2">
        <v>0</v>
      </c>
      <c r="L121" s="2">
        <v>0.12</v>
      </c>
      <c r="M121" s="2">
        <v>34.6</v>
      </c>
      <c r="N121" s="2">
        <v>75</v>
      </c>
      <c r="O121" s="2">
        <v>13.6</v>
      </c>
      <c r="P121" s="2">
        <v>60</v>
      </c>
      <c r="Q121" s="2">
        <v>1.66</v>
      </c>
      <c r="R121" s="2">
        <v>0</v>
      </c>
      <c r="S121" s="2">
        <v>0.01</v>
      </c>
      <c r="T121" s="2"/>
      <c r="U121" s="2">
        <v>0</v>
      </c>
    </row>
    <row r="122" spans="1:23" s="21" customFormat="1" ht="15" thickBot="1" x14ac:dyDescent="0.35">
      <c r="A122" s="54"/>
      <c r="B122" s="4" t="s">
        <v>40</v>
      </c>
      <c r="C122" s="5">
        <f>SUM(C114:C121)</f>
        <v>940</v>
      </c>
      <c r="D122" s="5">
        <f t="shared" ref="D122:U122" si="17">SUM(D114:D121)</f>
        <v>41.26</v>
      </c>
      <c r="E122" s="5">
        <f t="shared" si="17"/>
        <v>44.339999999999996</v>
      </c>
      <c r="F122" s="5">
        <f t="shared" si="17"/>
        <v>123.07000000000001</v>
      </c>
      <c r="G122" s="5">
        <f t="shared" si="17"/>
        <v>867.42</v>
      </c>
      <c r="H122" s="5">
        <f t="shared" si="17"/>
        <v>0.46</v>
      </c>
      <c r="I122" s="5">
        <f t="shared" si="17"/>
        <v>0.39</v>
      </c>
      <c r="J122" s="5">
        <f t="shared" si="17"/>
        <v>252.67000000000002</v>
      </c>
      <c r="K122" s="5">
        <f t="shared" si="17"/>
        <v>8.1</v>
      </c>
      <c r="L122" s="5">
        <f t="shared" si="17"/>
        <v>10.555999999999999</v>
      </c>
      <c r="M122" s="5">
        <f t="shared" si="17"/>
        <v>380.36</v>
      </c>
      <c r="N122" s="5">
        <f t="shared" si="17"/>
        <v>239.74</v>
      </c>
      <c r="O122" s="5">
        <f t="shared" si="17"/>
        <v>109.57</v>
      </c>
      <c r="P122" s="5">
        <f t="shared" si="17"/>
        <v>444.29</v>
      </c>
      <c r="Q122" s="5">
        <f t="shared" si="17"/>
        <v>7.67</v>
      </c>
      <c r="R122" s="5">
        <f t="shared" si="17"/>
        <v>7.0000000000000007E-2</v>
      </c>
      <c r="S122" s="5">
        <f t="shared" si="17"/>
        <v>0.01</v>
      </c>
      <c r="T122" s="5">
        <f t="shared" si="17"/>
        <v>0</v>
      </c>
      <c r="U122" s="5">
        <f t="shared" si="17"/>
        <v>2.08</v>
      </c>
    </row>
    <row r="123" spans="1:23" s="3" customFormat="1" ht="15" thickBot="1" x14ac:dyDescent="0.35">
      <c r="A123" s="58"/>
      <c r="B123" s="4" t="s">
        <v>41</v>
      </c>
      <c r="C123" s="5">
        <f>C112+C122</f>
        <v>1530</v>
      </c>
      <c r="D123" s="5">
        <f t="shared" ref="D123:U123" si="18">D112+D122</f>
        <v>57.819999999999993</v>
      </c>
      <c r="E123" s="5">
        <f t="shared" si="18"/>
        <v>57.94</v>
      </c>
      <c r="F123" s="5">
        <f t="shared" si="18"/>
        <v>211.13</v>
      </c>
      <c r="G123" s="5">
        <f t="shared" si="18"/>
        <v>1415.4499999999998</v>
      </c>
      <c r="H123" s="5">
        <f t="shared" si="18"/>
        <v>0.74</v>
      </c>
      <c r="I123" s="5">
        <f t="shared" si="18"/>
        <v>0.82000000000000006</v>
      </c>
      <c r="J123" s="5">
        <f t="shared" si="18"/>
        <v>324.97000000000003</v>
      </c>
      <c r="K123" s="5">
        <f t="shared" si="18"/>
        <v>9.9</v>
      </c>
      <c r="L123" s="5">
        <f t="shared" si="18"/>
        <v>21.745999999999999</v>
      </c>
      <c r="M123" s="5">
        <f t="shared" si="18"/>
        <v>628.16000000000008</v>
      </c>
      <c r="N123" s="5">
        <f t="shared" si="18"/>
        <v>714.64</v>
      </c>
      <c r="O123" s="5">
        <f t="shared" si="18"/>
        <v>177.93</v>
      </c>
      <c r="P123" s="5">
        <f t="shared" si="18"/>
        <v>751.3900000000001</v>
      </c>
      <c r="Q123" s="5">
        <f t="shared" si="18"/>
        <v>11.14</v>
      </c>
      <c r="R123" s="5">
        <f t="shared" si="18"/>
        <v>9.0000000000000011E-2</v>
      </c>
      <c r="S123" s="5">
        <f t="shared" si="18"/>
        <v>0.02</v>
      </c>
      <c r="T123" s="5">
        <f t="shared" si="18"/>
        <v>0</v>
      </c>
      <c r="U123" s="5">
        <f t="shared" si="18"/>
        <v>2.6</v>
      </c>
    </row>
    <row r="124" spans="1:23" s="3" customFormat="1" ht="15" thickBot="1" x14ac:dyDescent="0.35">
      <c r="A124" s="79" t="s">
        <v>20</v>
      </c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1"/>
    </row>
    <row r="125" spans="1:23" s="3" customFormat="1" ht="15" thickBot="1" x14ac:dyDescent="0.35">
      <c r="A125" s="74"/>
      <c r="B125" s="75" t="s">
        <v>31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</row>
    <row r="126" spans="1:23" s="3" customFormat="1" ht="15" thickBot="1" x14ac:dyDescent="0.35">
      <c r="A126" s="58" t="s">
        <v>137</v>
      </c>
      <c r="B126" s="1" t="s">
        <v>26</v>
      </c>
      <c r="C126" s="2">
        <v>200</v>
      </c>
      <c r="D126" s="2">
        <v>12.9</v>
      </c>
      <c r="E126" s="2">
        <v>28</v>
      </c>
      <c r="F126" s="2">
        <v>4.4000000000000004</v>
      </c>
      <c r="G126" s="2">
        <v>300.60000000000002</v>
      </c>
      <c r="H126" s="2">
        <v>0.08</v>
      </c>
      <c r="I126" s="2">
        <v>0.44</v>
      </c>
      <c r="J126" s="2">
        <v>137</v>
      </c>
      <c r="K126" s="2">
        <v>12</v>
      </c>
      <c r="L126" s="2">
        <v>0.4</v>
      </c>
      <c r="M126" s="2">
        <v>80</v>
      </c>
      <c r="N126" s="2">
        <v>146</v>
      </c>
      <c r="O126" s="2">
        <v>9.5</v>
      </c>
      <c r="P126" s="2">
        <v>170</v>
      </c>
      <c r="Q126" s="2">
        <v>2.1</v>
      </c>
      <c r="R126" s="2">
        <v>0.02</v>
      </c>
      <c r="S126" s="2">
        <v>0.01</v>
      </c>
      <c r="T126" s="2"/>
      <c r="U126" s="2">
        <v>0.6</v>
      </c>
    </row>
    <row r="127" spans="1:23" s="3" customFormat="1" ht="15" thickBot="1" x14ac:dyDescent="0.35">
      <c r="A127" s="58" t="s">
        <v>105</v>
      </c>
      <c r="B127" s="1" t="s">
        <v>106</v>
      </c>
      <c r="C127" s="2">
        <v>100</v>
      </c>
      <c r="D127" s="2">
        <v>0.8</v>
      </c>
      <c r="E127" s="2">
        <v>0.2</v>
      </c>
      <c r="F127" s="2">
        <v>7.5</v>
      </c>
      <c r="G127" s="2">
        <v>38</v>
      </c>
      <c r="H127" s="2">
        <v>0.06</v>
      </c>
      <c r="I127" s="2">
        <v>0.03</v>
      </c>
      <c r="J127" s="2">
        <v>10</v>
      </c>
      <c r="K127" s="2">
        <v>0</v>
      </c>
      <c r="L127" s="2">
        <v>38</v>
      </c>
      <c r="M127" s="2">
        <v>65</v>
      </c>
      <c r="N127" s="2">
        <v>35</v>
      </c>
      <c r="O127" s="2">
        <v>11</v>
      </c>
      <c r="P127" s="2">
        <v>17</v>
      </c>
      <c r="Q127" s="2">
        <v>0.1</v>
      </c>
      <c r="R127" s="2">
        <v>0</v>
      </c>
      <c r="S127" s="2">
        <v>0</v>
      </c>
      <c r="T127" s="2"/>
      <c r="U127" s="2">
        <v>0.1</v>
      </c>
    </row>
    <row r="128" spans="1:23" s="3" customFormat="1" ht="15" thickBot="1" x14ac:dyDescent="0.35">
      <c r="A128" s="58" t="s">
        <v>122</v>
      </c>
      <c r="B128" s="1" t="s">
        <v>27</v>
      </c>
      <c r="C128" s="2">
        <v>200</v>
      </c>
      <c r="D128" s="2">
        <v>4.5999999999999996</v>
      </c>
      <c r="E128" s="2">
        <v>3.6</v>
      </c>
      <c r="F128" s="2">
        <v>12.6</v>
      </c>
      <c r="G128" s="2">
        <v>100.4</v>
      </c>
      <c r="H128" s="2">
        <v>0.04</v>
      </c>
      <c r="I128" s="2">
        <v>0.17</v>
      </c>
      <c r="J128" s="2">
        <v>17.3</v>
      </c>
      <c r="K128" s="2">
        <v>0</v>
      </c>
      <c r="L128" s="2">
        <v>0.68</v>
      </c>
      <c r="M128" s="2">
        <v>70</v>
      </c>
      <c r="N128" s="2">
        <v>143</v>
      </c>
      <c r="O128" s="2">
        <v>34</v>
      </c>
      <c r="P128" s="2">
        <v>110</v>
      </c>
      <c r="Q128" s="2">
        <v>1.0900000000000001</v>
      </c>
      <c r="R128" s="2">
        <v>0.01</v>
      </c>
      <c r="S128" s="2">
        <v>0</v>
      </c>
      <c r="T128" s="2"/>
      <c r="U128" s="2">
        <v>0.38</v>
      </c>
    </row>
    <row r="129" spans="1:21" s="3" customFormat="1" ht="16.2" customHeight="1" thickBot="1" x14ac:dyDescent="0.35">
      <c r="A129" s="58" t="s">
        <v>105</v>
      </c>
      <c r="B129" s="1" t="s">
        <v>108</v>
      </c>
      <c r="C129" s="2">
        <v>30</v>
      </c>
      <c r="D129" s="2">
        <v>1.5</v>
      </c>
      <c r="E129" s="2">
        <v>0.4</v>
      </c>
      <c r="F129" s="2">
        <v>10</v>
      </c>
      <c r="G129" s="2">
        <v>51.2</v>
      </c>
      <c r="H129" s="2">
        <v>0.11</v>
      </c>
      <c r="I129" s="2">
        <v>7.0000000000000007E-2</v>
      </c>
      <c r="J129" s="2">
        <v>0</v>
      </c>
      <c r="K129" s="2">
        <v>0</v>
      </c>
      <c r="L129" s="2">
        <v>0.12</v>
      </c>
      <c r="M129" s="2">
        <v>19.8</v>
      </c>
      <c r="N129" s="2">
        <v>21.9</v>
      </c>
      <c r="O129" s="2">
        <v>8</v>
      </c>
      <c r="P129" s="2">
        <v>19.5</v>
      </c>
      <c r="Q129" s="2">
        <v>0.54</v>
      </c>
      <c r="R129" s="2">
        <v>0</v>
      </c>
      <c r="S129" s="2">
        <v>0</v>
      </c>
      <c r="T129" s="2"/>
      <c r="U129" s="2">
        <v>0.15</v>
      </c>
    </row>
    <row r="130" spans="1:21" s="3" customFormat="1" ht="15" thickBot="1" x14ac:dyDescent="0.35">
      <c r="A130" s="58" t="s">
        <v>105</v>
      </c>
      <c r="B130" s="1" t="s">
        <v>109</v>
      </c>
      <c r="C130" s="2">
        <v>40</v>
      </c>
      <c r="D130" s="2">
        <v>3.06</v>
      </c>
      <c r="E130" s="2">
        <v>0.33</v>
      </c>
      <c r="F130" s="2">
        <v>19.66</v>
      </c>
      <c r="G130" s="2">
        <v>93.73</v>
      </c>
      <c r="H130" s="2">
        <v>0.06</v>
      </c>
      <c r="I130" s="2">
        <v>0.05</v>
      </c>
      <c r="J130" s="2">
        <v>0</v>
      </c>
      <c r="K130" s="2">
        <v>0</v>
      </c>
      <c r="L130" s="2">
        <v>0.08</v>
      </c>
      <c r="M130" s="2">
        <v>21.4</v>
      </c>
      <c r="N130" s="2">
        <v>50</v>
      </c>
      <c r="O130" s="2">
        <v>11.4</v>
      </c>
      <c r="P130" s="2">
        <v>51.6</v>
      </c>
      <c r="Q130" s="2">
        <v>0.94</v>
      </c>
      <c r="R130" s="2">
        <v>0</v>
      </c>
      <c r="S130" s="2">
        <v>0.01</v>
      </c>
      <c r="T130" s="2"/>
      <c r="U130" s="2">
        <v>0</v>
      </c>
    </row>
    <row r="131" spans="1:21" s="21" customFormat="1" ht="15" thickBot="1" x14ac:dyDescent="0.35">
      <c r="A131" s="54"/>
      <c r="B131" s="4" t="s">
        <v>39</v>
      </c>
      <c r="C131" s="5">
        <f>SUM(C126:C130)</f>
        <v>570</v>
      </c>
      <c r="D131" s="5">
        <f t="shared" ref="D131:U131" si="19">SUM(D126:D130)</f>
        <v>22.86</v>
      </c>
      <c r="E131" s="5">
        <f t="shared" si="19"/>
        <v>32.53</v>
      </c>
      <c r="F131" s="5">
        <f t="shared" si="19"/>
        <v>54.16</v>
      </c>
      <c r="G131" s="5">
        <f t="shared" si="19"/>
        <v>583.92999999999995</v>
      </c>
      <c r="H131" s="5">
        <f t="shared" si="19"/>
        <v>0.35000000000000003</v>
      </c>
      <c r="I131" s="5">
        <f t="shared" si="19"/>
        <v>0.76</v>
      </c>
      <c r="J131" s="5">
        <f t="shared" si="19"/>
        <v>164.3</v>
      </c>
      <c r="K131" s="5">
        <f t="shared" si="19"/>
        <v>12</v>
      </c>
      <c r="L131" s="5">
        <f t="shared" si="19"/>
        <v>39.279999999999994</v>
      </c>
      <c r="M131" s="5">
        <f t="shared" si="19"/>
        <v>256.2</v>
      </c>
      <c r="N131" s="5">
        <f t="shared" si="19"/>
        <v>395.9</v>
      </c>
      <c r="O131" s="5">
        <f t="shared" si="19"/>
        <v>73.900000000000006</v>
      </c>
      <c r="P131" s="5">
        <f t="shared" si="19"/>
        <v>368.1</v>
      </c>
      <c r="Q131" s="5">
        <f t="shared" si="19"/>
        <v>4.7699999999999996</v>
      </c>
      <c r="R131" s="5">
        <f t="shared" si="19"/>
        <v>0.03</v>
      </c>
      <c r="S131" s="5">
        <f t="shared" si="19"/>
        <v>0.02</v>
      </c>
      <c r="T131" s="5">
        <f t="shared" si="19"/>
        <v>0</v>
      </c>
      <c r="U131" s="5">
        <f t="shared" si="19"/>
        <v>1.23</v>
      </c>
    </row>
    <row r="132" spans="1:21" s="3" customFormat="1" ht="15" customHeight="1" thickBot="1" x14ac:dyDescent="0.35">
      <c r="A132" s="58"/>
      <c r="B132" s="5" t="s">
        <v>32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s="3" customFormat="1" ht="15" thickBot="1" x14ac:dyDescent="0.35">
      <c r="A133" s="58" t="s">
        <v>123</v>
      </c>
      <c r="B133" s="1" t="s">
        <v>124</v>
      </c>
      <c r="C133" s="2">
        <v>100</v>
      </c>
      <c r="D133" s="2">
        <v>0.8</v>
      </c>
      <c r="E133" s="2">
        <v>0.2</v>
      </c>
      <c r="F133" s="2">
        <v>2.5</v>
      </c>
      <c r="G133" s="2">
        <v>14.2</v>
      </c>
      <c r="H133" s="2">
        <v>0.03</v>
      </c>
      <c r="I133" s="2">
        <v>0.03</v>
      </c>
      <c r="J133" s="2">
        <v>10</v>
      </c>
      <c r="K133" s="2">
        <v>0</v>
      </c>
      <c r="L133" s="2">
        <v>7</v>
      </c>
      <c r="M133" s="2">
        <v>56</v>
      </c>
      <c r="N133" s="2">
        <v>23</v>
      </c>
      <c r="O133" s="2">
        <v>14</v>
      </c>
      <c r="P133" s="2">
        <v>32</v>
      </c>
      <c r="Q133" s="2">
        <v>0.6</v>
      </c>
      <c r="R133" s="2">
        <v>0</v>
      </c>
      <c r="S133" s="2">
        <v>0</v>
      </c>
      <c r="T133" s="2"/>
      <c r="U133" s="2">
        <v>0.17</v>
      </c>
    </row>
    <row r="134" spans="1:21" s="3" customFormat="1" ht="15" thickBot="1" x14ac:dyDescent="0.35">
      <c r="A134" s="58" t="s">
        <v>175</v>
      </c>
      <c r="B134" s="1" t="s">
        <v>176</v>
      </c>
      <c r="C134" s="2">
        <v>250</v>
      </c>
      <c r="D134" s="2">
        <v>5.4</v>
      </c>
      <c r="E134" s="2">
        <v>4.32</v>
      </c>
      <c r="F134" s="2">
        <v>9.32</v>
      </c>
      <c r="G134" s="2">
        <v>97.82</v>
      </c>
      <c r="H134" s="2">
        <v>0.03</v>
      </c>
      <c r="I134" s="2">
        <v>0.04</v>
      </c>
      <c r="J134" s="2">
        <v>153.5</v>
      </c>
      <c r="K134" s="2">
        <v>0</v>
      </c>
      <c r="L134" s="2">
        <v>6.65</v>
      </c>
      <c r="M134" s="2">
        <v>115.75</v>
      </c>
      <c r="N134" s="2">
        <v>30.75</v>
      </c>
      <c r="O134" s="2">
        <v>14.5</v>
      </c>
      <c r="P134" s="2">
        <v>39</v>
      </c>
      <c r="Q134" s="2">
        <v>0.7</v>
      </c>
      <c r="R134" s="2">
        <v>0.01</v>
      </c>
      <c r="S134" s="2">
        <v>0</v>
      </c>
      <c r="T134" s="2"/>
      <c r="U134" s="2">
        <v>0.26</v>
      </c>
    </row>
    <row r="135" spans="1:21" s="3" customFormat="1" ht="15" thickBot="1" x14ac:dyDescent="0.35">
      <c r="A135" s="58" t="s">
        <v>195</v>
      </c>
      <c r="B135" s="1" t="s">
        <v>186</v>
      </c>
      <c r="C135" s="2">
        <v>200</v>
      </c>
      <c r="D135" s="2">
        <v>23.3</v>
      </c>
      <c r="E135" s="2">
        <v>10.1</v>
      </c>
      <c r="F135" s="2">
        <v>33.200000000000003</v>
      </c>
      <c r="G135" s="2">
        <v>314.60000000000002</v>
      </c>
      <c r="H135" s="2">
        <v>0.08</v>
      </c>
      <c r="I135" s="2">
        <v>0.08</v>
      </c>
      <c r="J135" s="2">
        <v>147</v>
      </c>
      <c r="K135" s="2">
        <v>0</v>
      </c>
      <c r="L135" s="2">
        <v>2.36</v>
      </c>
      <c r="M135" s="2">
        <v>83</v>
      </c>
      <c r="N135" s="2">
        <v>20</v>
      </c>
      <c r="O135" s="2">
        <v>58</v>
      </c>
      <c r="P135" s="2">
        <v>194</v>
      </c>
      <c r="Q135" s="2">
        <v>0.82</v>
      </c>
      <c r="R135" s="2">
        <v>0.02</v>
      </c>
      <c r="S135" s="2">
        <v>0</v>
      </c>
      <c r="T135" s="2"/>
      <c r="U135" s="2">
        <v>0.69</v>
      </c>
    </row>
    <row r="136" spans="1:21" s="3" customFormat="1" ht="16.2" customHeight="1" thickBot="1" x14ac:dyDescent="0.35">
      <c r="A136" s="58" t="s">
        <v>187</v>
      </c>
      <c r="B136" s="1" t="s">
        <v>188</v>
      </c>
      <c r="C136" s="2">
        <v>200</v>
      </c>
      <c r="D136" s="2">
        <v>0.3</v>
      </c>
      <c r="E136" s="2">
        <v>0</v>
      </c>
      <c r="F136" s="2">
        <v>6.7</v>
      </c>
      <c r="G136" s="2">
        <v>27.9</v>
      </c>
      <c r="H136" s="2">
        <v>0</v>
      </c>
      <c r="I136" s="2">
        <v>0.01</v>
      </c>
      <c r="J136" s="2">
        <v>0.38</v>
      </c>
      <c r="K136" s="2">
        <v>0</v>
      </c>
      <c r="L136" s="2">
        <v>1.1599999999999999</v>
      </c>
      <c r="M136" s="2">
        <v>30.2</v>
      </c>
      <c r="N136" s="2">
        <v>6.9</v>
      </c>
      <c r="O136" s="2">
        <v>4.5999999999999996</v>
      </c>
      <c r="P136" s="2">
        <v>8.5</v>
      </c>
      <c r="Q136" s="2">
        <v>0.77</v>
      </c>
      <c r="R136" s="2">
        <v>0</v>
      </c>
      <c r="S136" s="2">
        <v>0</v>
      </c>
      <c r="T136" s="2"/>
      <c r="U136" s="2">
        <v>0</v>
      </c>
    </row>
    <row r="137" spans="1:21" s="3" customFormat="1" ht="15" thickBot="1" x14ac:dyDescent="0.35">
      <c r="A137" s="58" t="s">
        <v>105</v>
      </c>
      <c r="B137" s="1" t="s">
        <v>108</v>
      </c>
      <c r="C137" s="2">
        <v>30</v>
      </c>
      <c r="D137" s="2">
        <v>1.5</v>
      </c>
      <c r="E137" s="2">
        <v>0.4</v>
      </c>
      <c r="F137" s="2">
        <v>10</v>
      </c>
      <c r="G137" s="2">
        <v>51.2</v>
      </c>
      <c r="H137" s="2">
        <v>0.11</v>
      </c>
      <c r="I137" s="2">
        <v>7.0000000000000007E-2</v>
      </c>
      <c r="J137" s="2">
        <v>0</v>
      </c>
      <c r="K137" s="2">
        <v>0</v>
      </c>
      <c r="L137" s="2">
        <v>0.12</v>
      </c>
      <c r="M137" s="2">
        <v>19.8</v>
      </c>
      <c r="N137" s="2">
        <v>21.9</v>
      </c>
      <c r="O137" s="2">
        <v>8</v>
      </c>
      <c r="P137" s="2">
        <v>19.5</v>
      </c>
      <c r="Q137" s="2">
        <v>0.54</v>
      </c>
      <c r="R137" s="2">
        <v>0</v>
      </c>
      <c r="S137" s="2">
        <v>0</v>
      </c>
      <c r="T137" s="2"/>
      <c r="U137" s="2">
        <v>0.15</v>
      </c>
    </row>
    <row r="138" spans="1:21" s="3" customFormat="1" ht="15" thickBot="1" x14ac:dyDescent="0.35">
      <c r="A138" s="58" t="s">
        <v>105</v>
      </c>
      <c r="B138" s="1" t="s">
        <v>109</v>
      </c>
      <c r="C138" s="2">
        <v>60</v>
      </c>
      <c r="D138" s="2">
        <v>4.0999999999999996</v>
      </c>
      <c r="E138" s="2">
        <v>0.5</v>
      </c>
      <c r="F138" s="2">
        <v>29.5</v>
      </c>
      <c r="G138" s="2">
        <v>140.6</v>
      </c>
      <c r="H138" s="2">
        <v>0.12</v>
      </c>
      <c r="I138" s="2">
        <v>0.08</v>
      </c>
      <c r="J138" s="2">
        <v>0</v>
      </c>
      <c r="K138" s="2">
        <v>0</v>
      </c>
      <c r="L138" s="2">
        <v>0.12</v>
      </c>
      <c r="M138" s="2">
        <v>34.6</v>
      </c>
      <c r="N138" s="2">
        <v>75</v>
      </c>
      <c r="O138" s="2">
        <v>13.6</v>
      </c>
      <c r="P138" s="2">
        <v>60</v>
      </c>
      <c r="Q138" s="2">
        <v>1.66</v>
      </c>
      <c r="R138" s="2">
        <v>0</v>
      </c>
      <c r="S138" s="2">
        <v>0.01</v>
      </c>
      <c r="T138" s="2"/>
      <c r="U138" s="2">
        <v>0</v>
      </c>
    </row>
    <row r="139" spans="1:21" s="21" customFormat="1" ht="15" thickBot="1" x14ac:dyDescent="0.35">
      <c r="A139" s="54"/>
      <c r="B139" s="4" t="s">
        <v>40</v>
      </c>
      <c r="C139" s="5">
        <f t="shared" ref="C139:U139" si="20">SUM(C133:C138)</f>
        <v>840</v>
      </c>
      <c r="D139" s="5">
        <f t="shared" si="20"/>
        <v>35.4</v>
      </c>
      <c r="E139" s="5">
        <f t="shared" si="20"/>
        <v>15.520000000000001</v>
      </c>
      <c r="F139" s="5">
        <f t="shared" si="20"/>
        <v>91.22</v>
      </c>
      <c r="G139" s="5">
        <f t="shared" si="20"/>
        <v>646.31999999999994</v>
      </c>
      <c r="H139" s="5">
        <f t="shared" si="20"/>
        <v>0.37</v>
      </c>
      <c r="I139" s="5">
        <f t="shared" si="20"/>
        <v>0.31000000000000005</v>
      </c>
      <c r="J139" s="5">
        <f t="shared" si="20"/>
        <v>310.88</v>
      </c>
      <c r="K139" s="5">
        <f t="shared" si="20"/>
        <v>0</v>
      </c>
      <c r="L139" s="5">
        <f t="shared" si="20"/>
        <v>17.410000000000004</v>
      </c>
      <c r="M139" s="5">
        <f t="shared" si="20"/>
        <v>339.35</v>
      </c>
      <c r="N139" s="5">
        <f t="shared" si="20"/>
        <v>177.55</v>
      </c>
      <c r="O139" s="5">
        <f t="shared" si="20"/>
        <v>112.69999999999999</v>
      </c>
      <c r="P139" s="5">
        <f t="shared" si="20"/>
        <v>353</v>
      </c>
      <c r="Q139" s="5">
        <f t="shared" si="20"/>
        <v>5.09</v>
      </c>
      <c r="R139" s="5">
        <f t="shared" si="20"/>
        <v>0.03</v>
      </c>
      <c r="S139" s="5">
        <f t="shared" si="20"/>
        <v>0.01</v>
      </c>
      <c r="T139" s="5">
        <f t="shared" si="20"/>
        <v>0</v>
      </c>
      <c r="U139" s="5">
        <f t="shared" si="20"/>
        <v>1.27</v>
      </c>
    </row>
    <row r="140" spans="1:21" s="3" customFormat="1" ht="15" thickBot="1" x14ac:dyDescent="0.35">
      <c r="A140" s="58"/>
      <c r="B140" s="4" t="s">
        <v>41</v>
      </c>
      <c r="C140" s="5">
        <f t="shared" ref="C140:U140" si="21">C131+C139</f>
        <v>1410</v>
      </c>
      <c r="D140" s="5">
        <f t="shared" si="21"/>
        <v>58.26</v>
      </c>
      <c r="E140" s="5">
        <f t="shared" si="21"/>
        <v>48.050000000000004</v>
      </c>
      <c r="F140" s="5">
        <f t="shared" si="21"/>
        <v>145.38</v>
      </c>
      <c r="G140" s="5">
        <f t="shared" si="21"/>
        <v>1230.25</v>
      </c>
      <c r="H140" s="5">
        <f t="shared" si="21"/>
        <v>0.72</v>
      </c>
      <c r="I140" s="5">
        <f t="shared" si="21"/>
        <v>1.07</v>
      </c>
      <c r="J140" s="5">
        <f t="shared" si="21"/>
        <v>475.18</v>
      </c>
      <c r="K140" s="5">
        <f t="shared" si="21"/>
        <v>12</v>
      </c>
      <c r="L140" s="5">
        <f t="shared" si="21"/>
        <v>56.69</v>
      </c>
      <c r="M140" s="5">
        <f t="shared" si="21"/>
        <v>595.54999999999995</v>
      </c>
      <c r="N140" s="5">
        <f t="shared" si="21"/>
        <v>573.45000000000005</v>
      </c>
      <c r="O140" s="5">
        <f t="shared" si="21"/>
        <v>186.6</v>
      </c>
      <c r="P140" s="5">
        <f t="shared" si="21"/>
        <v>721.1</v>
      </c>
      <c r="Q140" s="5">
        <f t="shared" si="21"/>
        <v>9.86</v>
      </c>
      <c r="R140" s="5">
        <f t="shared" si="21"/>
        <v>0.06</v>
      </c>
      <c r="S140" s="5">
        <f t="shared" si="21"/>
        <v>0.03</v>
      </c>
      <c r="T140" s="5">
        <f t="shared" si="21"/>
        <v>0</v>
      </c>
      <c r="U140" s="5">
        <f t="shared" si="21"/>
        <v>2.5</v>
      </c>
    </row>
    <row r="141" spans="1:21" s="3" customFormat="1" ht="15" thickBot="1" x14ac:dyDescent="0.35">
      <c r="A141" s="79" t="s">
        <v>21</v>
      </c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1"/>
    </row>
    <row r="142" spans="1:21" s="3" customFormat="1" ht="15" thickBot="1" x14ac:dyDescent="0.35">
      <c r="A142" s="74"/>
      <c r="B142" s="75" t="s">
        <v>31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</row>
    <row r="143" spans="1:21" s="3" customFormat="1" ht="15" thickBot="1" x14ac:dyDescent="0.35">
      <c r="A143" s="58" t="s">
        <v>170</v>
      </c>
      <c r="B143" s="1" t="s">
        <v>171</v>
      </c>
      <c r="C143" s="2">
        <v>200</v>
      </c>
      <c r="D143" s="59">
        <v>7.8</v>
      </c>
      <c r="E143" s="59">
        <v>10.4</v>
      </c>
      <c r="F143" s="59">
        <v>38.1</v>
      </c>
      <c r="G143" s="59">
        <v>276.89999999999998</v>
      </c>
      <c r="H143" s="59">
        <v>7.0000000000000007E-2</v>
      </c>
      <c r="I143" s="59">
        <v>7.0000000000000007E-2</v>
      </c>
      <c r="J143" s="59">
        <v>44.9</v>
      </c>
      <c r="K143" s="59">
        <v>1.9</v>
      </c>
      <c r="L143" s="59">
        <v>0.05</v>
      </c>
      <c r="M143" s="59">
        <v>21.7</v>
      </c>
      <c r="N143" s="59">
        <v>168</v>
      </c>
      <c r="O143" s="59">
        <v>15</v>
      </c>
      <c r="P143" s="59">
        <v>83</v>
      </c>
      <c r="Q143" s="59">
        <v>1.03</v>
      </c>
      <c r="R143" s="59">
        <v>0.01</v>
      </c>
      <c r="S143" s="59">
        <v>0</v>
      </c>
      <c r="T143" s="59"/>
      <c r="U143" s="59">
        <v>0.13</v>
      </c>
    </row>
    <row r="144" spans="1:21" s="3" customFormat="1" ht="15" thickBot="1" x14ac:dyDescent="0.35">
      <c r="A144" s="58" t="s">
        <v>105</v>
      </c>
      <c r="B144" s="1" t="s">
        <v>130</v>
      </c>
      <c r="C144" s="2">
        <v>100</v>
      </c>
      <c r="D144" s="2">
        <v>0.4</v>
      </c>
      <c r="E144" s="2">
        <v>0.3</v>
      </c>
      <c r="F144" s="2">
        <v>10.3</v>
      </c>
      <c r="G144" s="2">
        <v>47</v>
      </c>
      <c r="H144" s="2">
        <v>0.02</v>
      </c>
      <c r="I144" s="2">
        <v>0.03</v>
      </c>
      <c r="J144" s="2">
        <v>2</v>
      </c>
      <c r="K144" s="2">
        <v>0</v>
      </c>
      <c r="L144" s="2">
        <v>5</v>
      </c>
      <c r="M144" s="2">
        <v>65</v>
      </c>
      <c r="N144" s="2">
        <v>19</v>
      </c>
      <c r="O144" s="2">
        <v>12</v>
      </c>
      <c r="P144" s="2">
        <v>16</v>
      </c>
      <c r="Q144" s="2">
        <v>1.3</v>
      </c>
      <c r="R144" s="2">
        <v>0</v>
      </c>
      <c r="S144" s="2">
        <v>0</v>
      </c>
      <c r="T144" s="2"/>
      <c r="U144" s="2">
        <v>0.1</v>
      </c>
    </row>
    <row r="145" spans="1:21" s="3" customFormat="1" ht="15" thickBot="1" x14ac:dyDescent="0.35">
      <c r="A145" s="58" t="s">
        <v>107</v>
      </c>
      <c r="B145" s="1" t="s">
        <v>12</v>
      </c>
      <c r="C145" s="2">
        <v>200</v>
      </c>
      <c r="D145" s="2">
        <v>0.2</v>
      </c>
      <c r="E145" s="2">
        <v>0</v>
      </c>
      <c r="F145" s="2">
        <v>6.5</v>
      </c>
      <c r="G145" s="2">
        <v>26.8</v>
      </c>
      <c r="H145" s="2">
        <v>0</v>
      </c>
      <c r="I145" s="2">
        <v>0.01</v>
      </c>
      <c r="J145" s="2">
        <v>0.3</v>
      </c>
      <c r="K145" s="2">
        <v>0</v>
      </c>
      <c r="L145" s="2">
        <v>0.04</v>
      </c>
      <c r="M145" s="2">
        <v>20.8</v>
      </c>
      <c r="N145" s="2">
        <v>4.5</v>
      </c>
      <c r="O145" s="2">
        <v>3.8</v>
      </c>
      <c r="P145" s="2">
        <v>7.2</v>
      </c>
      <c r="Q145" s="2">
        <v>0.73</v>
      </c>
      <c r="R145" s="2">
        <v>0</v>
      </c>
      <c r="S145" s="2">
        <v>0</v>
      </c>
      <c r="T145" s="2"/>
      <c r="U145" s="2">
        <v>0</v>
      </c>
    </row>
    <row r="146" spans="1:21" s="3" customFormat="1" ht="16.2" customHeight="1" thickBot="1" x14ac:dyDescent="0.35">
      <c r="A146" s="58" t="s">
        <v>105</v>
      </c>
      <c r="B146" s="1" t="s">
        <v>108</v>
      </c>
      <c r="C146" s="2">
        <v>30</v>
      </c>
      <c r="D146" s="2">
        <v>1.5</v>
      </c>
      <c r="E146" s="2">
        <v>0.4</v>
      </c>
      <c r="F146" s="2">
        <v>10</v>
      </c>
      <c r="G146" s="2">
        <v>51.2</v>
      </c>
      <c r="H146" s="2">
        <v>0.11</v>
      </c>
      <c r="I146" s="2">
        <v>7.0000000000000007E-2</v>
      </c>
      <c r="J146" s="2">
        <v>0</v>
      </c>
      <c r="K146" s="2">
        <v>0</v>
      </c>
      <c r="L146" s="2">
        <v>0.12</v>
      </c>
      <c r="M146" s="2">
        <v>19.8</v>
      </c>
      <c r="N146" s="2">
        <v>21.9</v>
      </c>
      <c r="O146" s="2">
        <v>8</v>
      </c>
      <c r="P146" s="2">
        <v>19.5</v>
      </c>
      <c r="Q146" s="2">
        <v>0.54</v>
      </c>
      <c r="R146" s="2">
        <v>0</v>
      </c>
      <c r="S146" s="2">
        <v>0</v>
      </c>
      <c r="T146" s="2"/>
      <c r="U146" s="2">
        <v>0.15</v>
      </c>
    </row>
    <row r="147" spans="1:21" s="3" customFormat="1" ht="17.399999999999999" customHeight="1" thickBot="1" x14ac:dyDescent="0.35">
      <c r="A147" s="58" t="s">
        <v>105</v>
      </c>
      <c r="B147" s="1" t="s">
        <v>109</v>
      </c>
      <c r="C147" s="2">
        <v>40</v>
      </c>
      <c r="D147" s="2">
        <v>3.06</v>
      </c>
      <c r="E147" s="2">
        <v>0.33</v>
      </c>
      <c r="F147" s="2">
        <v>19.66</v>
      </c>
      <c r="G147" s="2">
        <v>93.73</v>
      </c>
      <c r="H147" s="2">
        <v>0.06</v>
      </c>
      <c r="I147" s="2">
        <v>0.05</v>
      </c>
      <c r="J147" s="2">
        <v>0</v>
      </c>
      <c r="K147" s="2">
        <v>0</v>
      </c>
      <c r="L147" s="2">
        <v>0.08</v>
      </c>
      <c r="M147" s="2">
        <v>21.4</v>
      </c>
      <c r="N147" s="2">
        <v>50</v>
      </c>
      <c r="O147" s="2">
        <v>11.4</v>
      </c>
      <c r="P147" s="2">
        <v>51.6</v>
      </c>
      <c r="Q147" s="2">
        <v>0.94</v>
      </c>
      <c r="R147" s="2">
        <v>0</v>
      </c>
      <c r="S147" s="2">
        <v>0.01</v>
      </c>
      <c r="T147" s="2"/>
      <c r="U147" s="2">
        <v>0</v>
      </c>
    </row>
    <row r="148" spans="1:21" s="21" customFormat="1" ht="15" thickBot="1" x14ac:dyDescent="0.35">
      <c r="A148" s="54"/>
      <c r="B148" s="4" t="s">
        <v>39</v>
      </c>
      <c r="C148" s="5">
        <f>SUM(C143:C147)</f>
        <v>570</v>
      </c>
      <c r="D148" s="5">
        <f t="shared" ref="D148:U148" si="22">SUM(D143:D147)</f>
        <v>12.959999999999999</v>
      </c>
      <c r="E148" s="5">
        <f t="shared" si="22"/>
        <v>11.430000000000001</v>
      </c>
      <c r="F148" s="5">
        <f t="shared" si="22"/>
        <v>84.56</v>
      </c>
      <c r="G148" s="5">
        <f t="shared" si="22"/>
        <v>495.63</v>
      </c>
      <c r="H148" s="5">
        <f t="shared" si="22"/>
        <v>0.26</v>
      </c>
      <c r="I148" s="5">
        <f t="shared" si="22"/>
        <v>0.22999999999999998</v>
      </c>
      <c r="J148" s="5">
        <f t="shared" si="22"/>
        <v>47.199999999999996</v>
      </c>
      <c r="K148" s="5">
        <f t="shared" si="22"/>
        <v>1.9</v>
      </c>
      <c r="L148" s="5">
        <f t="shared" si="22"/>
        <v>5.29</v>
      </c>
      <c r="M148" s="5">
        <f t="shared" si="22"/>
        <v>148.69999999999999</v>
      </c>
      <c r="N148" s="5">
        <f t="shared" si="22"/>
        <v>263.39999999999998</v>
      </c>
      <c r="O148" s="5">
        <f t="shared" si="22"/>
        <v>50.199999999999996</v>
      </c>
      <c r="P148" s="5">
        <f t="shared" si="22"/>
        <v>177.3</v>
      </c>
      <c r="Q148" s="5">
        <f t="shared" si="22"/>
        <v>4.54</v>
      </c>
      <c r="R148" s="5">
        <f t="shared" si="22"/>
        <v>0.01</v>
      </c>
      <c r="S148" s="5">
        <f t="shared" si="22"/>
        <v>0.01</v>
      </c>
      <c r="T148" s="5">
        <f t="shared" si="22"/>
        <v>0</v>
      </c>
      <c r="U148" s="5">
        <f t="shared" si="22"/>
        <v>0.38</v>
      </c>
    </row>
    <row r="149" spans="1:21" s="3" customFormat="1" ht="15" customHeight="1" thickBot="1" x14ac:dyDescent="0.35">
      <c r="A149" s="58"/>
      <c r="B149" s="5" t="s">
        <v>32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s="3" customFormat="1" ht="15" thickBot="1" x14ac:dyDescent="0.35">
      <c r="A150" s="58" t="s">
        <v>158</v>
      </c>
      <c r="B150" s="1" t="s">
        <v>159</v>
      </c>
      <c r="C150" s="2">
        <v>100</v>
      </c>
      <c r="D150" s="59">
        <v>2.83</v>
      </c>
      <c r="E150" s="59">
        <v>0.16</v>
      </c>
      <c r="F150" s="59">
        <v>5.83</v>
      </c>
      <c r="G150" s="59">
        <v>36.83</v>
      </c>
      <c r="H150" s="59">
        <v>0.08</v>
      </c>
      <c r="I150" s="59">
        <v>0.03</v>
      </c>
      <c r="J150" s="59">
        <v>30</v>
      </c>
      <c r="K150" s="59">
        <v>0</v>
      </c>
      <c r="L150" s="59">
        <v>4</v>
      </c>
      <c r="M150" s="59">
        <v>27</v>
      </c>
      <c r="N150" s="59">
        <v>18.329999999999998</v>
      </c>
      <c r="O150" s="59">
        <v>15.33</v>
      </c>
      <c r="P150" s="59">
        <v>43.33</v>
      </c>
      <c r="Q150" s="59">
        <v>0.61</v>
      </c>
      <c r="R150" s="59">
        <v>0</v>
      </c>
      <c r="S150" s="59">
        <v>0</v>
      </c>
      <c r="T150" s="59"/>
      <c r="U150" s="59">
        <v>0</v>
      </c>
    </row>
    <row r="151" spans="1:21" s="3" customFormat="1" ht="15" customHeight="1" thickBot="1" x14ac:dyDescent="0.35">
      <c r="A151" s="1" t="s">
        <v>112</v>
      </c>
      <c r="B151" s="1" t="s">
        <v>113</v>
      </c>
      <c r="C151" s="2">
        <v>250</v>
      </c>
      <c r="D151" s="2">
        <v>5.92</v>
      </c>
      <c r="E151" s="2">
        <v>7.25</v>
      </c>
      <c r="F151" s="2">
        <v>18.829999999999998</v>
      </c>
      <c r="G151" s="2">
        <v>156.9</v>
      </c>
      <c r="H151" s="2">
        <v>7.0000000000000007E-2</v>
      </c>
      <c r="I151" s="2">
        <v>0.06</v>
      </c>
      <c r="J151" s="2">
        <v>67</v>
      </c>
      <c r="K151" s="2">
        <v>0</v>
      </c>
      <c r="L151" s="2">
        <v>5.92</v>
      </c>
      <c r="M151" s="2">
        <v>158.75</v>
      </c>
      <c r="N151" s="2">
        <v>26.25</v>
      </c>
      <c r="O151" s="2">
        <v>19.75</v>
      </c>
      <c r="P151" s="2">
        <v>39.25</v>
      </c>
      <c r="Q151" s="2">
        <v>0.88</v>
      </c>
      <c r="R151" s="2">
        <v>0.01</v>
      </c>
      <c r="S151" s="2">
        <v>0</v>
      </c>
      <c r="T151" s="2"/>
      <c r="U151" s="2">
        <v>0.2</v>
      </c>
    </row>
    <row r="152" spans="1:21" s="3" customFormat="1" ht="15" customHeight="1" thickBot="1" x14ac:dyDescent="0.35">
      <c r="A152" s="6" t="s">
        <v>160</v>
      </c>
      <c r="B152" s="9" t="s">
        <v>25</v>
      </c>
      <c r="C152" s="6">
        <v>180</v>
      </c>
      <c r="D152" s="76">
        <v>9.99</v>
      </c>
      <c r="E152" s="6">
        <v>7.56</v>
      </c>
      <c r="F152" s="76">
        <v>43.2</v>
      </c>
      <c r="G152" s="6">
        <v>280.44</v>
      </c>
      <c r="H152" s="76">
        <v>0.19</v>
      </c>
      <c r="I152" s="6">
        <v>0.09</v>
      </c>
      <c r="J152" s="6">
        <v>23.04</v>
      </c>
      <c r="K152" s="76">
        <v>0.9</v>
      </c>
      <c r="L152" s="6">
        <v>0</v>
      </c>
      <c r="M152" s="6">
        <v>92.8</v>
      </c>
      <c r="N152" s="6">
        <v>18</v>
      </c>
      <c r="O152" s="6">
        <v>50</v>
      </c>
      <c r="P152" s="6">
        <v>171.2</v>
      </c>
      <c r="Q152" s="6">
        <v>1.85</v>
      </c>
      <c r="R152" s="6">
        <v>0.01</v>
      </c>
      <c r="S152" s="6">
        <v>0</v>
      </c>
      <c r="T152" s="58"/>
      <c r="U152" s="58">
        <v>0.18</v>
      </c>
    </row>
    <row r="153" spans="1:21" s="3" customFormat="1" ht="15" thickBot="1" x14ac:dyDescent="0.35">
      <c r="A153" s="58" t="s">
        <v>116</v>
      </c>
      <c r="B153" s="1" t="s">
        <v>43</v>
      </c>
      <c r="C153" s="2">
        <v>100</v>
      </c>
      <c r="D153" s="2">
        <v>14.5</v>
      </c>
      <c r="E153" s="2">
        <v>14.66</v>
      </c>
      <c r="F153" s="2">
        <v>8</v>
      </c>
      <c r="G153" s="2">
        <v>221.83</v>
      </c>
      <c r="H153" s="2">
        <v>0.03</v>
      </c>
      <c r="I153" s="2">
        <v>0.1</v>
      </c>
      <c r="J153" s="2">
        <v>1.85</v>
      </c>
      <c r="K153" s="2">
        <v>0</v>
      </c>
      <c r="L153" s="2">
        <v>0.46</v>
      </c>
      <c r="M153" s="2">
        <v>115.83</v>
      </c>
      <c r="N153" s="2">
        <v>25.83</v>
      </c>
      <c r="O153" s="2">
        <v>15.66</v>
      </c>
      <c r="P153" s="2">
        <v>154.16</v>
      </c>
      <c r="Q153" s="2">
        <v>1.46</v>
      </c>
      <c r="R153" s="2">
        <v>0.02</v>
      </c>
      <c r="S153" s="2">
        <v>0</v>
      </c>
      <c r="T153" s="2"/>
      <c r="U153" s="2">
        <v>0.39</v>
      </c>
    </row>
    <row r="154" spans="1:21" s="3" customFormat="1" ht="28.8" thickBot="1" x14ac:dyDescent="0.35">
      <c r="A154" s="58" t="s">
        <v>117</v>
      </c>
      <c r="B154" s="1" t="s">
        <v>118</v>
      </c>
      <c r="C154" s="2">
        <v>20</v>
      </c>
      <c r="D154" s="2">
        <v>0.54</v>
      </c>
      <c r="E154" s="2">
        <v>0.76</v>
      </c>
      <c r="F154" s="2">
        <v>0.88</v>
      </c>
      <c r="G154" s="2">
        <v>12.5</v>
      </c>
      <c r="H154" s="2">
        <v>0</v>
      </c>
      <c r="I154" s="2">
        <v>0</v>
      </c>
      <c r="J154" s="2">
        <v>2.9</v>
      </c>
      <c r="K154" s="2">
        <v>0.1</v>
      </c>
      <c r="L154" s="2">
        <v>0.13</v>
      </c>
      <c r="M154" s="2">
        <v>4.5599999999999996</v>
      </c>
      <c r="N154" s="2">
        <v>1.64</v>
      </c>
      <c r="O154" s="2">
        <v>0.46</v>
      </c>
      <c r="P154" s="2">
        <v>1.9</v>
      </c>
      <c r="Q154" s="2">
        <v>0.06</v>
      </c>
      <c r="R154" s="2">
        <v>0</v>
      </c>
      <c r="S154" s="2">
        <v>0</v>
      </c>
      <c r="T154" s="2"/>
      <c r="U154" s="2">
        <v>0.01</v>
      </c>
    </row>
    <row r="155" spans="1:21" s="3" customFormat="1" ht="15" customHeight="1" thickBot="1" x14ac:dyDescent="0.35">
      <c r="A155" s="58" t="s">
        <v>146</v>
      </c>
      <c r="B155" s="1" t="s">
        <v>147</v>
      </c>
      <c r="C155" s="2">
        <v>200</v>
      </c>
      <c r="D155" s="2">
        <v>0.15</v>
      </c>
      <c r="E155" s="2">
        <v>0.14000000000000001</v>
      </c>
      <c r="F155" s="2">
        <v>9.93</v>
      </c>
      <c r="G155" s="2">
        <v>41.5</v>
      </c>
      <c r="H155" s="2">
        <v>0.01</v>
      </c>
      <c r="I155" s="2">
        <v>0.01</v>
      </c>
      <c r="J155" s="2">
        <v>1.2</v>
      </c>
      <c r="K155" s="2">
        <v>0</v>
      </c>
      <c r="L155" s="2">
        <v>1.6</v>
      </c>
      <c r="M155" s="2">
        <v>32.5</v>
      </c>
      <c r="N155" s="2">
        <v>58</v>
      </c>
      <c r="O155" s="2">
        <v>3.1</v>
      </c>
      <c r="P155" s="2">
        <v>3.8</v>
      </c>
      <c r="Q155" s="2">
        <v>0.79</v>
      </c>
      <c r="R155" s="2">
        <v>0</v>
      </c>
      <c r="S155" s="2">
        <v>0</v>
      </c>
      <c r="T155" s="2"/>
      <c r="U155" s="2">
        <v>0.03</v>
      </c>
    </row>
    <row r="156" spans="1:21" s="3" customFormat="1" ht="15" customHeight="1" thickBot="1" x14ac:dyDescent="0.35">
      <c r="A156" s="58" t="s">
        <v>105</v>
      </c>
      <c r="B156" s="1" t="s">
        <v>108</v>
      </c>
      <c r="C156" s="2">
        <v>30</v>
      </c>
      <c r="D156" s="2">
        <v>1.5</v>
      </c>
      <c r="E156" s="2">
        <v>0.4</v>
      </c>
      <c r="F156" s="2">
        <v>10</v>
      </c>
      <c r="G156" s="2">
        <v>51.2</v>
      </c>
      <c r="H156" s="2">
        <v>0.11</v>
      </c>
      <c r="I156" s="2">
        <v>7.0000000000000007E-2</v>
      </c>
      <c r="J156" s="2">
        <v>0</v>
      </c>
      <c r="K156" s="2">
        <v>0</v>
      </c>
      <c r="L156" s="2">
        <v>0.12</v>
      </c>
      <c r="M156" s="2">
        <v>19.8</v>
      </c>
      <c r="N156" s="2">
        <v>21.9</v>
      </c>
      <c r="O156" s="2">
        <v>8</v>
      </c>
      <c r="P156" s="2">
        <v>19.5</v>
      </c>
      <c r="Q156" s="2">
        <v>0.54</v>
      </c>
      <c r="R156" s="2">
        <v>0</v>
      </c>
      <c r="S156" s="2">
        <v>0</v>
      </c>
      <c r="T156" s="2"/>
      <c r="U156" s="2">
        <v>0.15</v>
      </c>
    </row>
    <row r="157" spans="1:21" s="3" customFormat="1" ht="15" customHeight="1" thickBot="1" x14ac:dyDescent="0.35">
      <c r="A157" s="58" t="s">
        <v>105</v>
      </c>
      <c r="B157" s="1" t="s">
        <v>109</v>
      </c>
      <c r="C157" s="2">
        <v>60</v>
      </c>
      <c r="D157" s="2">
        <v>4.0999999999999996</v>
      </c>
      <c r="E157" s="2">
        <v>0.5</v>
      </c>
      <c r="F157" s="2">
        <v>29.5</v>
      </c>
      <c r="G157" s="2">
        <v>140.6</v>
      </c>
      <c r="H157" s="2">
        <v>0.12</v>
      </c>
      <c r="I157" s="2">
        <v>0.08</v>
      </c>
      <c r="J157" s="2">
        <v>0</v>
      </c>
      <c r="K157" s="2">
        <v>0</v>
      </c>
      <c r="L157" s="2">
        <v>0.12</v>
      </c>
      <c r="M157" s="2">
        <v>34.6</v>
      </c>
      <c r="N157" s="2">
        <v>75</v>
      </c>
      <c r="O157" s="2">
        <v>13.6</v>
      </c>
      <c r="P157" s="2">
        <v>60</v>
      </c>
      <c r="Q157" s="2">
        <v>1.66</v>
      </c>
      <c r="R157" s="2">
        <v>0</v>
      </c>
      <c r="S157" s="2">
        <v>0.01</v>
      </c>
      <c r="T157" s="2"/>
      <c r="U157" s="2">
        <v>0</v>
      </c>
    </row>
    <row r="158" spans="1:21" s="21" customFormat="1" ht="15" customHeight="1" thickBot="1" x14ac:dyDescent="0.35">
      <c r="A158" s="54"/>
      <c r="B158" s="4" t="s">
        <v>40</v>
      </c>
      <c r="C158" s="5">
        <f>SUM(C150:C157)</f>
        <v>940</v>
      </c>
      <c r="D158" s="5">
        <f t="shared" ref="D158:U158" si="23">SUM(D150:D157)</f>
        <v>39.53</v>
      </c>
      <c r="E158" s="5">
        <f t="shared" si="23"/>
        <v>31.43</v>
      </c>
      <c r="F158" s="5">
        <f t="shared" si="23"/>
        <v>126.16999999999999</v>
      </c>
      <c r="G158" s="5">
        <f t="shared" si="23"/>
        <v>941.80000000000007</v>
      </c>
      <c r="H158" s="5">
        <f t="shared" si="23"/>
        <v>0.61</v>
      </c>
      <c r="I158" s="5">
        <f t="shared" si="23"/>
        <v>0.44000000000000006</v>
      </c>
      <c r="J158" s="5">
        <f t="shared" si="23"/>
        <v>125.99</v>
      </c>
      <c r="K158" s="5">
        <f t="shared" si="23"/>
        <v>1</v>
      </c>
      <c r="L158" s="5">
        <f t="shared" si="23"/>
        <v>12.35</v>
      </c>
      <c r="M158" s="5">
        <f t="shared" si="23"/>
        <v>485.84000000000003</v>
      </c>
      <c r="N158" s="5">
        <f t="shared" si="23"/>
        <v>244.95000000000002</v>
      </c>
      <c r="O158" s="5">
        <f t="shared" si="23"/>
        <v>125.89999999999998</v>
      </c>
      <c r="P158" s="5">
        <f t="shared" si="23"/>
        <v>493.13999999999993</v>
      </c>
      <c r="Q158" s="5">
        <f t="shared" si="23"/>
        <v>7.85</v>
      </c>
      <c r="R158" s="5">
        <f t="shared" si="23"/>
        <v>0.04</v>
      </c>
      <c r="S158" s="5">
        <f t="shared" si="23"/>
        <v>0.01</v>
      </c>
      <c r="T158" s="5">
        <f t="shared" si="23"/>
        <v>0</v>
      </c>
      <c r="U158" s="5">
        <f t="shared" si="23"/>
        <v>0.96000000000000008</v>
      </c>
    </row>
    <row r="159" spans="1:21" s="21" customFormat="1" ht="15.6" customHeight="1" thickBot="1" x14ac:dyDescent="0.35">
      <c r="A159" s="62"/>
      <c r="B159" s="11" t="s">
        <v>41</v>
      </c>
      <c r="C159" s="63">
        <f>C148+C158</f>
        <v>1510</v>
      </c>
      <c r="D159" s="63">
        <f t="shared" ref="D159:U159" si="24">D148+D158</f>
        <v>52.49</v>
      </c>
      <c r="E159" s="63">
        <f t="shared" si="24"/>
        <v>42.86</v>
      </c>
      <c r="F159" s="63">
        <f t="shared" si="24"/>
        <v>210.73</v>
      </c>
      <c r="G159" s="63">
        <f t="shared" si="24"/>
        <v>1437.43</v>
      </c>
      <c r="H159" s="63">
        <f t="shared" si="24"/>
        <v>0.87</v>
      </c>
      <c r="I159" s="63">
        <f t="shared" si="24"/>
        <v>0.67</v>
      </c>
      <c r="J159" s="63">
        <f t="shared" si="24"/>
        <v>173.19</v>
      </c>
      <c r="K159" s="63">
        <f t="shared" si="24"/>
        <v>2.9</v>
      </c>
      <c r="L159" s="63">
        <f t="shared" si="24"/>
        <v>17.64</v>
      </c>
      <c r="M159" s="63">
        <f t="shared" si="24"/>
        <v>634.54</v>
      </c>
      <c r="N159" s="63">
        <f t="shared" si="24"/>
        <v>508.35</v>
      </c>
      <c r="O159" s="63">
        <f t="shared" si="24"/>
        <v>176.09999999999997</v>
      </c>
      <c r="P159" s="63">
        <f t="shared" si="24"/>
        <v>670.43999999999994</v>
      </c>
      <c r="Q159" s="63">
        <f t="shared" si="24"/>
        <v>12.39</v>
      </c>
      <c r="R159" s="63">
        <f t="shared" si="24"/>
        <v>0.05</v>
      </c>
      <c r="S159" s="63">
        <f t="shared" si="24"/>
        <v>0.02</v>
      </c>
      <c r="T159" s="63">
        <f t="shared" si="24"/>
        <v>0</v>
      </c>
      <c r="U159" s="63">
        <f t="shared" si="24"/>
        <v>1.34</v>
      </c>
    </row>
    <row r="160" spans="1:21" s="3" customFormat="1" ht="15.6" customHeight="1" x14ac:dyDescent="0.3">
      <c r="A160" s="85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7"/>
    </row>
    <row r="161" spans="1:21" s="3" customFormat="1" ht="15" customHeight="1" thickBot="1" x14ac:dyDescent="0.35">
      <c r="A161" s="88" t="s">
        <v>22</v>
      </c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90"/>
    </row>
    <row r="162" spans="1:21" s="3" customFormat="1" ht="15" thickBot="1" x14ac:dyDescent="0.35">
      <c r="A162" s="74"/>
      <c r="B162" s="75" t="s">
        <v>31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1:21" s="3" customFormat="1" ht="15" thickBot="1" x14ac:dyDescent="0.35">
      <c r="A163" s="58" t="s">
        <v>119</v>
      </c>
      <c r="B163" s="1" t="s">
        <v>120</v>
      </c>
      <c r="C163" s="2">
        <v>200</v>
      </c>
      <c r="D163" s="2">
        <v>4.5</v>
      </c>
      <c r="E163" s="2">
        <v>5.8</v>
      </c>
      <c r="F163" s="2">
        <v>33</v>
      </c>
      <c r="G163" s="2">
        <v>207.9</v>
      </c>
      <c r="H163" s="2">
        <v>7.0000000000000007E-2</v>
      </c>
      <c r="I163" s="2">
        <v>0.12</v>
      </c>
      <c r="J163" s="2">
        <v>34.6</v>
      </c>
      <c r="K163" s="2">
        <v>0.6</v>
      </c>
      <c r="L163" s="2">
        <v>0.52</v>
      </c>
      <c r="M163" s="2">
        <v>71</v>
      </c>
      <c r="N163" s="2">
        <v>117</v>
      </c>
      <c r="O163" s="2">
        <v>10</v>
      </c>
      <c r="P163" s="2">
        <v>68</v>
      </c>
      <c r="Q163" s="2">
        <v>1.08</v>
      </c>
      <c r="R163" s="2">
        <v>0.01</v>
      </c>
      <c r="S163" s="2">
        <v>0</v>
      </c>
      <c r="T163" s="2"/>
      <c r="U163" s="2">
        <v>0.2</v>
      </c>
    </row>
    <row r="164" spans="1:21" s="3" customFormat="1" ht="15" customHeight="1" thickBot="1" x14ac:dyDescent="0.35">
      <c r="A164" s="58" t="s">
        <v>103</v>
      </c>
      <c r="B164" s="1" t="s">
        <v>104</v>
      </c>
      <c r="C164" s="2">
        <v>20</v>
      </c>
      <c r="D164" s="59">
        <v>4.5999999999999996</v>
      </c>
      <c r="E164" s="59">
        <v>5.87</v>
      </c>
      <c r="F164" s="59">
        <v>0</v>
      </c>
      <c r="G164" s="59">
        <v>71.7</v>
      </c>
      <c r="H164" s="59">
        <v>0.01</v>
      </c>
      <c r="I164" s="59">
        <v>0.06</v>
      </c>
      <c r="J164" s="59">
        <v>29</v>
      </c>
      <c r="K164" s="59">
        <v>1.5</v>
      </c>
      <c r="L164" s="59">
        <v>0.14000000000000001</v>
      </c>
      <c r="M164" s="59">
        <v>17.3</v>
      </c>
      <c r="N164" s="59">
        <v>189</v>
      </c>
      <c r="O164" s="59">
        <v>7.06</v>
      </c>
      <c r="P164" s="59">
        <v>65</v>
      </c>
      <c r="Q164" s="59">
        <v>0.2</v>
      </c>
      <c r="R164" s="59">
        <v>0</v>
      </c>
      <c r="S164" s="59">
        <v>0</v>
      </c>
      <c r="T164" s="59"/>
      <c r="U164" s="59">
        <v>0</v>
      </c>
    </row>
    <row r="165" spans="1:21" s="3" customFormat="1" ht="15" customHeight="1" thickBot="1" x14ac:dyDescent="0.35">
      <c r="A165" s="58" t="s">
        <v>105</v>
      </c>
      <c r="B165" s="1" t="s">
        <v>121</v>
      </c>
      <c r="C165" s="2">
        <v>100</v>
      </c>
      <c r="D165" s="2">
        <v>0.4</v>
      </c>
      <c r="E165" s="2">
        <v>0.4</v>
      </c>
      <c r="F165" s="2">
        <v>9.8000000000000007</v>
      </c>
      <c r="G165" s="2">
        <v>47</v>
      </c>
      <c r="H165" s="2">
        <v>0.03</v>
      </c>
      <c r="I165" s="2">
        <v>0.02</v>
      </c>
      <c r="J165" s="2">
        <v>5</v>
      </c>
      <c r="K165" s="2">
        <v>0</v>
      </c>
      <c r="L165" s="2">
        <v>10</v>
      </c>
      <c r="M165" s="2">
        <v>78</v>
      </c>
      <c r="N165" s="2">
        <v>16</v>
      </c>
      <c r="O165" s="2">
        <v>9</v>
      </c>
      <c r="P165" s="2">
        <v>11</v>
      </c>
      <c r="Q165" s="2">
        <v>1.2</v>
      </c>
      <c r="R165" s="2">
        <v>0</v>
      </c>
      <c r="S165" s="2">
        <v>0</v>
      </c>
      <c r="T165" s="2"/>
      <c r="U165" s="2">
        <v>0.08</v>
      </c>
    </row>
    <row r="166" spans="1:21" s="3" customFormat="1" ht="15" customHeight="1" thickBot="1" x14ac:dyDescent="0.35">
      <c r="A166" s="58" t="s">
        <v>131</v>
      </c>
      <c r="B166" s="1" t="s">
        <v>42</v>
      </c>
      <c r="C166" s="2">
        <v>200</v>
      </c>
      <c r="D166" s="2">
        <v>1.6</v>
      </c>
      <c r="E166" s="2">
        <v>1.1000000000000001</v>
      </c>
      <c r="F166" s="2">
        <v>8.6999999999999993</v>
      </c>
      <c r="G166" s="2">
        <v>50.9</v>
      </c>
      <c r="H166" s="2">
        <v>0.01</v>
      </c>
      <c r="I166" s="2">
        <v>7.0000000000000007E-2</v>
      </c>
      <c r="J166" s="2">
        <v>6.9</v>
      </c>
      <c r="K166" s="2">
        <v>0</v>
      </c>
      <c r="L166" s="2">
        <v>0.3</v>
      </c>
      <c r="M166" s="2">
        <v>21.3</v>
      </c>
      <c r="N166" s="2">
        <v>57</v>
      </c>
      <c r="O166" s="2">
        <v>9.9</v>
      </c>
      <c r="P166" s="2">
        <v>46</v>
      </c>
      <c r="Q166" s="2">
        <v>0.77</v>
      </c>
      <c r="R166" s="2">
        <v>0</v>
      </c>
      <c r="S166" s="2">
        <v>0</v>
      </c>
      <c r="T166" s="2"/>
      <c r="U166" s="2">
        <v>0.1</v>
      </c>
    </row>
    <row r="167" spans="1:21" s="3" customFormat="1" ht="16.2" customHeight="1" thickBot="1" x14ac:dyDescent="0.35">
      <c r="A167" s="58" t="s">
        <v>105</v>
      </c>
      <c r="B167" s="1" t="s">
        <v>108</v>
      </c>
      <c r="C167" s="2">
        <v>30</v>
      </c>
      <c r="D167" s="2">
        <v>1.5</v>
      </c>
      <c r="E167" s="2">
        <v>0.4</v>
      </c>
      <c r="F167" s="2">
        <v>10</v>
      </c>
      <c r="G167" s="2">
        <v>51.2</v>
      </c>
      <c r="H167" s="2">
        <v>0.11</v>
      </c>
      <c r="I167" s="2">
        <v>7.0000000000000007E-2</v>
      </c>
      <c r="J167" s="2">
        <v>0</v>
      </c>
      <c r="K167" s="2">
        <v>0</v>
      </c>
      <c r="L167" s="2">
        <v>0.12</v>
      </c>
      <c r="M167" s="2">
        <v>19.8</v>
      </c>
      <c r="N167" s="2">
        <v>21.9</v>
      </c>
      <c r="O167" s="2">
        <v>8</v>
      </c>
      <c r="P167" s="2">
        <v>19.5</v>
      </c>
      <c r="Q167" s="2">
        <v>0.54</v>
      </c>
      <c r="R167" s="2">
        <v>0</v>
      </c>
      <c r="S167" s="2">
        <v>0</v>
      </c>
      <c r="T167" s="2"/>
      <c r="U167" s="2">
        <v>0.15</v>
      </c>
    </row>
    <row r="168" spans="1:21" s="3" customFormat="1" ht="15" thickBot="1" x14ac:dyDescent="0.35">
      <c r="A168" s="58" t="s">
        <v>105</v>
      </c>
      <c r="B168" s="1" t="s">
        <v>109</v>
      </c>
      <c r="C168" s="2">
        <v>40</v>
      </c>
      <c r="D168" s="2">
        <v>3.06</v>
      </c>
      <c r="E168" s="2">
        <v>0.33</v>
      </c>
      <c r="F168" s="2">
        <v>19.66</v>
      </c>
      <c r="G168" s="2">
        <v>93.73</v>
      </c>
      <c r="H168" s="2">
        <v>0.06</v>
      </c>
      <c r="I168" s="2">
        <v>0.05</v>
      </c>
      <c r="J168" s="2">
        <v>0</v>
      </c>
      <c r="K168" s="2">
        <v>0</v>
      </c>
      <c r="L168" s="2">
        <v>0.08</v>
      </c>
      <c r="M168" s="2">
        <v>21.4</v>
      </c>
      <c r="N168" s="2">
        <v>50</v>
      </c>
      <c r="O168" s="2">
        <v>11.4</v>
      </c>
      <c r="P168" s="2">
        <v>51.6</v>
      </c>
      <c r="Q168" s="2">
        <v>0.94</v>
      </c>
      <c r="R168" s="2">
        <v>0</v>
      </c>
      <c r="S168" s="2">
        <v>0.01</v>
      </c>
      <c r="T168" s="2"/>
      <c r="U168" s="2">
        <v>0</v>
      </c>
    </row>
    <row r="169" spans="1:21" s="21" customFormat="1" ht="15" thickBot="1" x14ac:dyDescent="0.35">
      <c r="A169" s="54"/>
      <c r="B169" s="22" t="s">
        <v>39</v>
      </c>
      <c r="C169" s="23">
        <f>SUM(C163:C168)</f>
        <v>590</v>
      </c>
      <c r="D169" s="23">
        <f t="shared" ref="D169:U169" si="25">SUM(D163:D168)</f>
        <v>15.66</v>
      </c>
      <c r="E169" s="23">
        <f t="shared" si="25"/>
        <v>13.9</v>
      </c>
      <c r="F169" s="23">
        <f t="shared" si="25"/>
        <v>81.16</v>
      </c>
      <c r="G169" s="23">
        <f t="shared" si="25"/>
        <v>522.42999999999995</v>
      </c>
      <c r="H169" s="23">
        <f t="shared" si="25"/>
        <v>0.28999999999999998</v>
      </c>
      <c r="I169" s="23">
        <f t="shared" si="25"/>
        <v>0.39</v>
      </c>
      <c r="J169" s="23">
        <f t="shared" si="25"/>
        <v>75.5</v>
      </c>
      <c r="K169" s="23">
        <f t="shared" si="25"/>
        <v>2.1</v>
      </c>
      <c r="L169" s="23">
        <f t="shared" si="25"/>
        <v>11.16</v>
      </c>
      <c r="M169" s="23">
        <f t="shared" si="25"/>
        <v>228.80000000000004</v>
      </c>
      <c r="N169" s="23">
        <f t="shared" si="25"/>
        <v>450.9</v>
      </c>
      <c r="O169" s="23">
        <f t="shared" si="25"/>
        <v>55.36</v>
      </c>
      <c r="P169" s="23">
        <f t="shared" si="25"/>
        <v>261.10000000000002</v>
      </c>
      <c r="Q169" s="23">
        <f t="shared" si="25"/>
        <v>4.7300000000000004</v>
      </c>
      <c r="R169" s="23">
        <f t="shared" si="25"/>
        <v>0.01</v>
      </c>
      <c r="S169" s="23">
        <f t="shared" si="25"/>
        <v>0.01</v>
      </c>
      <c r="T169" s="23">
        <f t="shared" si="25"/>
        <v>0</v>
      </c>
      <c r="U169" s="23">
        <f t="shared" si="25"/>
        <v>0.53</v>
      </c>
    </row>
    <row r="170" spans="1:21" s="3" customFormat="1" ht="15" thickBot="1" x14ac:dyDescent="0.35">
      <c r="A170" s="58"/>
      <c r="B170" s="75" t="s">
        <v>32</v>
      </c>
      <c r="C170" s="6"/>
      <c r="D170" s="64"/>
      <c r="E170" s="65"/>
      <c r="F170" s="64"/>
      <c r="G170" s="65"/>
      <c r="H170" s="64"/>
      <c r="I170" s="65"/>
      <c r="J170" s="64"/>
      <c r="K170" s="64"/>
      <c r="L170" s="65"/>
      <c r="M170" s="65"/>
      <c r="N170" s="65"/>
      <c r="O170" s="65"/>
      <c r="P170" s="65"/>
      <c r="Q170" s="65"/>
      <c r="R170" s="65"/>
      <c r="S170" s="65"/>
      <c r="T170" s="59"/>
      <c r="U170" s="59"/>
    </row>
    <row r="171" spans="1:21" s="3" customFormat="1" ht="28.8" thickBot="1" x14ac:dyDescent="0.35">
      <c r="A171" s="58" t="s">
        <v>139</v>
      </c>
      <c r="B171" s="1" t="s">
        <v>140</v>
      </c>
      <c r="C171" s="2">
        <v>100</v>
      </c>
      <c r="D171" s="59">
        <v>1.7</v>
      </c>
      <c r="E171" s="59">
        <v>10.199999999999999</v>
      </c>
      <c r="F171" s="59">
        <v>9.6999999999999993</v>
      </c>
      <c r="G171" s="59">
        <v>135.80000000000001</v>
      </c>
      <c r="H171" s="59">
        <v>0.03</v>
      </c>
      <c r="I171" s="59">
        <v>0.03</v>
      </c>
      <c r="J171" s="59">
        <v>87</v>
      </c>
      <c r="K171" s="59">
        <v>0</v>
      </c>
      <c r="L171" s="59">
        <v>28.5</v>
      </c>
      <c r="M171" s="59">
        <v>83</v>
      </c>
      <c r="N171" s="59">
        <v>45</v>
      </c>
      <c r="O171" s="59">
        <v>17</v>
      </c>
      <c r="P171" s="59">
        <v>22</v>
      </c>
      <c r="Q171" s="59">
        <v>0.6</v>
      </c>
      <c r="R171" s="59">
        <v>0.01</v>
      </c>
      <c r="S171" s="59">
        <v>0</v>
      </c>
      <c r="T171" s="59"/>
      <c r="U171" s="59">
        <v>0.14000000000000001</v>
      </c>
    </row>
    <row r="172" spans="1:21" s="3" customFormat="1" ht="15" thickBot="1" x14ac:dyDescent="0.35">
      <c r="A172" s="58" t="s">
        <v>141</v>
      </c>
      <c r="B172" s="1" t="s">
        <v>142</v>
      </c>
      <c r="C172" s="2">
        <v>250</v>
      </c>
      <c r="D172" s="59">
        <v>8.35</v>
      </c>
      <c r="E172" s="59">
        <v>5.75</v>
      </c>
      <c r="F172" s="59">
        <v>20.350000000000001</v>
      </c>
      <c r="G172" s="59">
        <v>166.42</v>
      </c>
      <c r="H172" s="59">
        <v>0.17</v>
      </c>
      <c r="I172" s="59">
        <v>7.0000000000000007E-2</v>
      </c>
      <c r="J172" s="59">
        <v>71.5</v>
      </c>
      <c r="K172" s="59">
        <v>0</v>
      </c>
      <c r="L172" s="59">
        <v>4.95</v>
      </c>
      <c r="M172" s="59">
        <v>143</v>
      </c>
      <c r="N172" s="59">
        <v>33.75</v>
      </c>
      <c r="O172" s="59">
        <v>20</v>
      </c>
      <c r="P172" s="59">
        <v>88</v>
      </c>
      <c r="Q172" s="59">
        <v>1.22</v>
      </c>
      <c r="R172" s="59">
        <v>0.01</v>
      </c>
      <c r="S172" s="59">
        <v>0</v>
      </c>
      <c r="T172" s="59"/>
      <c r="U172" s="59">
        <v>0.25</v>
      </c>
    </row>
    <row r="173" spans="1:21" s="3" customFormat="1" ht="15" thickBot="1" x14ac:dyDescent="0.35">
      <c r="A173" s="58" t="s">
        <v>143</v>
      </c>
      <c r="B173" s="1" t="s">
        <v>24</v>
      </c>
      <c r="C173" s="2">
        <v>180</v>
      </c>
      <c r="D173" s="2">
        <v>3.87</v>
      </c>
      <c r="E173" s="2">
        <v>6.21</v>
      </c>
      <c r="F173" s="2">
        <v>23.76</v>
      </c>
      <c r="G173" s="2">
        <v>167.31</v>
      </c>
      <c r="H173" s="2">
        <v>0.11</v>
      </c>
      <c r="I173" s="2">
        <v>0.1</v>
      </c>
      <c r="J173" s="2">
        <v>28.53</v>
      </c>
      <c r="K173" s="2">
        <v>0.9</v>
      </c>
      <c r="L173" s="2">
        <v>8.6</v>
      </c>
      <c r="M173" s="2">
        <v>146</v>
      </c>
      <c r="N173" s="2">
        <v>47.7</v>
      </c>
      <c r="O173" s="2">
        <v>21.6</v>
      </c>
      <c r="P173" s="2">
        <v>64.8</v>
      </c>
      <c r="Q173" s="2">
        <v>0.64</v>
      </c>
      <c r="R173" s="2">
        <v>0.01</v>
      </c>
      <c r="S173" s="2">
        <v>0</v>
      </c>
      <c r="T173" s="2"/>
      <c r="U173" s="2">
        <v>0.39</v>
      </c>
    </row>
    <row r="174" spans="1:21" s="3" customFormat="1" ht="15" thickBot="1" x14ac:dyDescent="0.35">
      <c r="A174" s="58" t="s">
        <v>144</v>
      </c>
      <c r="B174" s="1" t="s">
        <v>145</v>
      </c>
      <c r="C174" s="2">
        <v>100</v>
      </c>
      <c r="D174" s="2">
        <v>15.26</v>
      </c>
      <c r="E174" s="2">
        <v>19.46</v>
      </c>
      <c r="F174" s="2">
        <v>16.53</v>
      </c>
      <c r="G174" s="2">
        <v>295</v>
      </c>
      <c r="H174" s="2">
        <v>0.06</v>
      </c>
      <c r="I174" s="2">
        <v>0.16</v>
      </c>
      <c r="J174" s="2">
        <v>22.13</v>
      </c>
      <c r="K174" s="2">
        <v>0.9</v>
      </c>
      <c r="L174" s="2">
        <v>0.12</v>
      </c>
      <c r="M174" s="2">
        <v>84.66</v>
      </c>
      <c r="N174" s="2">
        <v>40</v>
      </c>
      <c r="O174" s="2">
        <v>16.66</v>
      </c>
      <c r="P174" s="2">
        <v>184</v>
      </c>
      <c r="Q174" s="2">
        <v>1.58</v>
      </c>
      <c r="R174" s="2">
        <v>0.01</v>
      </c>
      <c r="S174" s="2">
        <v>0</v>
      </c>
      <c r="T174" s="2"/>
      <c r="U174" s="2">
        <v>0.41</v>
      </c>
    </row>
    <row r="175" spans="1:21" s="3" customFormat="1" ht="28.8" thickBot="1" x14ac:dyDescent="0.35">
      <c r="A175" s="58" t="s">
        <v>181</v>
      </c>
      <c r="B175" s="1" t="s">
        <v>182</v>
      </c>
      <c r="C175" s="2">
        <v>20</v>
      </c>
      <c r="D175" s="2">
        <v>0.3</v>
      </c>
      <c r="E175" s="2">
        <v>1.64</v>
      </c>
      <c r="F175" s="2">
        <v>0.64</v>
      </c>
      <c r="G175" s="2">
        <v>18.5</v>
      </c>
      <c r="H175" s="2">
        <v>0</v>
      </c>
      <c r="I175" s="2">
        <v>0</v>
      </c>
      <c r="J175" s="2">
        <v>7.78</v>
      </c>
      <c r="K175" s="2">
        <v>0.1</v>
      </c>
      <c r="L175" s="2">
        <v>1.6E-2</v>
      </c>
      <c r="M175" s="2">
        <v>10.26</v>
      </c>
      <c r="N175" s="2">
        <v>8</v>
      </c>
      <c r="O175" s="2">
        <v>0.86</v>
      </c>
      <c r="P175" s="2">
        <v>5.8</v>
      </c>
      <c r="Q175" s="2">
        <v>0.02</v>
      </c>
      <c r="R175" s="2">
        <v>0</v>
      </c>
      <c r="S175" s="2">
        <v>0</v>
      </c>
      <c r="T175" s="2"/>
      <c r="U175" s="2">
        <v>0.01</v>
      </c>
    </row>
    <row r="176" spans="1:21" s="3" customFormat="1" ht="15" thickBot="1" x14ac:dyDescent="0.35">
      <c r="A176" s="58" t="s">
        <v>135</v>
      </c>
      <c r="B176" s="1" t="s">
        <v>136</v>
      </c>
      <c r="C176" s="2">
        <v>200</v>
      </c>
      <c r="D176" s="2">
        <v>1</v>
      </c>
      <c r="E176" s="2">
        <v>0.1</v>
      </c>
      <c r="F176" s="2">
        <v>15.7</v>
      </c>
      <c r="G176" s="2">
        <v>66.900000000000006</v>
      </c>
      <c r="H176" s="2">
        <v>0.01</v>
      </c>
      <c r="I176" s="2">
        <v>0.03</v>
      </c>
      <c r="J176" s="2">
        <v>70</v>
      </c>
      <c r="K176" s="2">
        <v>0</v>
      </c>
      <c r="L176" s="2">
        <v>0.32</v>
      </c>
      <c r="M176" s="2">
        <v>175</v>
      </c>
      <c r="N176" s="2">
        <v>28</v>
      </c>
      <c r="O176" s="2">
        <v>18</v>
      </c>
      <c r="P176" s="2">
        <v>25</v>
      </c>
      <c r="Q176" s="2">
        <v>0.57999999999999996</v>
      </c>
      <c r="R176" s="2">
        <v>0</v>
      </c>
      <c r="S176" s="2">
        <v>0</v>
      </c>
      <c r="T176" s="2"/>
      <c r="U176" s="2">
        <v>0</v>
      </c>
    </row>
    <row r="177" spans="1:21" s="3" customFormat="1" ht="15" customHeight="1" thickBot="1" x14ac:dyDescent="0.35">
      <c r="A177" s="58" t="s">
        <v>105</v>
      </c>
      <c r="B177" s="1" t="s">
        <v>108</v>
      </c>
      <c r="C177" s="2">
        <v>30</v>
      </c>
      <c r="D177" s="2">
        <v>1.5</v>
      </c>
      <c r="E177" s="2">
        <v>0.4</v>
      </c>
      <c r="F177" s="2">
        <v>10</v>
      </c>
      <c r="G177" s="2">
        <v>51.2</v>
      </c>
      <c r="H177" s="2">
        <v>0.11</v>
      </c>
      <c r="I177" s="2">
        <v>7.0000000000000007E-2</v>
      </c>
      <c r="J177" s="2">
        <v>0</v>
      </c>
      <c r="K177" s="2">
        <v>0</v>
      </c>
      <c r="L177" s="2">
        <v>0.12</v>
      </c>
      <c r="M177" s="2">
        <v>19.8</v>
      </c>
      <c r="N177" s="2">
        <v>21.9</v>
      </c>
      <c r="O177" s="2">
        <v>8</v>
      </c>
      <c r="P177" s="2">
        <v>19.5</v>
      </c>
      <c r="Q177" s="2">
        <v>0.54</v>
      </c>
      <c r="R177" s="2">
        <v>0</v>
      </c>
      <c r="S177" s="2">
        <v>0</v>
      </c>
      <c r="T177" s="2"/>
      <c r="U177" s="2">
        <v>0.15</v>
      </c>
    </row>
    <row r="178" spans="1:21" s="3" customFormat="1" ht="16.5" customHeight="1" thickBot="1" x14ac:dyDescent="0.35">
      <c r="A178" s="58" t="s">
        <v>105</v>
      </c>
      <c r="B178" s="1" t="s">
        <v>109</v>
      </c>
      <c r="C178" s="2">
        <v>60</v>
      </c>
      <c r="D178" s="2">
        <v>4.0999999999999996</v>
      </c>
      <c r="E178" s="2">
        <v>0.5</v>
      </c>
      <c r="F178" s="2">
        <v>29.5</v>
      </c>
      <c r="G178" s="2">
        <v>140.6</v>
      </c>
      <c r="H178" s="2">
        <v>0.12</v>
      </c>
      <c r="I178" s="2">
        <v>0.08</v>
      </c>
      <c r="J178" s="2">
        <v>0</v>
      </c>
      <c r="K178" s="2">
        <v>0</v>
      </c>
      <c r="L178" s="2">
        <v>0.12</v>
      </c>
      <c r="M178" s="2">
        <v>34.6</v>
      </c>
      <c r="N178" s="2">
        <v>75</v>
      </c>
      <c r="O178" s="2">
        <v>13.6</v>
      </c>
      <c r="P178" s="2">
        <v>60</v>
      </c>
      <c r="Q178" s="2">
        <v>1.66</v>
      </c>
      <c r="R178" s="2">
        <v>0</v>
      </c>
      <c r="S178" s="2">
        <v>0.01</v>
      </c>
      <c r="T178" s="2"/>
      <c r="U178" s="2">
        <v>0</v>
      </c>
    </row>
    <row r="179" spans="1:21" s="21" customFormat="1" ht="16.5" customHeight="1" thickBot="1" x14ac:dyDescent="0.35">
      <c r="A179" s="54"/>
      <c r="B179" s="4" t="s">
        <v>40</v>
      </c>
      <c r="C179" s="5">
        <f>SUM(C171:C178)</f>
        <v>940</v>
      </c>
      <c r="D179" s="5">
        <f t="shared" ref="D179:U179" si="26">SUM(D171:D178)</f>
        <v>36.08</v>
      </c>
      <c r="E179" s="5">
        <f t="shared" si="26"/>
        <v>44.260000000000005</v>
      </c>
      <c r="F179" s="5">
        <f t="shared" si="26"/>
        <v>126.18</v>
      </c>
      <c r="G179" s="5">
        <f t="shared" si="26"/>
        <v>1041.73</v>
      </c>
      <c r="H179" s="5">
        <f t="shared" si="26"/>
        <v>0.61</v>
      </c>
      <c r="I179" s="5">
        <f t="shared" si="26"/>
        <v>0.54</v>
      </c>
      <c r="J179" s="5">
        <f t="shared" si="26"/>
        <v>286.94</v>
      </c>
      <c r="K179" s="5">
        <f t="shared" si="26"/>
        <v>1.9000000000000001</v>
      </c>
      <c r="L179" s="5">
        <f t="shared" si="26"/>
        <v>42.745999999999995</v>
      </c>
      <c r="M179" s="5">
        <f t="shared" si="26"/>
        <v>696.31999999999994</v>
      </c>
      <c r="N179" s="5">
        <f t="shared" si="26"/>
        <v>299.35000000000002</v>
      </c>
      <c r="O179" s="5">
        <f t="shared" si="26"/>
        <v>115.72</v>
      </c>
      <c r="P179" s="5">
        <f t="shared" si="26"/>
        <v>469.1</v>
      </c>
      <c r="Q179" s="5">
        <f t="shared" si="26"/>
        <v>6.84</v>
      </c>
      <c r="R179" s="5">
        <f t="shared" si="26"/>
        <v>0.04</v>
      </c>
      <c r="S179" s="5">
        <f t="shared" si="26"/>
        <v>0.01</v>
      </c>
      <c r="T179" s="5">
        <f t="shared" si="26"/>
        <v>0</v>
      </c>
      <c r="U179" s="5">
        <f t="shared" si="26"/>
        <v>1.3499999999999999</v>
      </c>
    </row>
    <row r="180" spans="1:21" s="3" customFormat="1" ht="15" customHeight="1" thickBot="1" x14ac:dyDescent="0.35">
      <c r="A180" s="58"/>
      <c r="B180" s="4" t="s">
        <v>13</v>
      </c>
      <c r="C180" s="5">
        <f>C169+C179</f>
        <v>1530</v>
      </c>
      <c r="D180" s="5">
        <f t="shared" ref="D180:U180" si="27">D169+D179</f>
        <v>51.739999999999995</v>
      </c>
      <c r="E180" s="5">
        <f t="shared" si="27"/>
        <v>58.160000000000004</v>
      </c>
      <c r="F180" s="5">
        <f t="shared" si="27"/>
        <v>207.34</v>
      </c>
      <c r="G180" s="5">
        <f t="shared" si="27"/>
        <v>1564.1599999999999</v>
      </c>
      <c r="H180" s="5">
        <f t="shared" si="27"/>
        <v>0.89999999999999991</v>
      </c>
      <c r="I180" s="5">
        <f t="shared" si="27"/>
        <v>0.93</v>
      </c>
      <c r="J180" s="5">
        <f t="shared" si="27"/>
        <v>362.44</v>
      </c>
      <c r="K180" s="5">
        <f t="shared" si="27"/>
        <v>4</v>
      </c>
      <c r="L180" s="5">
        <f t="shared" si="27"/>
        <v>53.905999999999992</v>
      </c>
      <c r="M180" s="5">
        <f t="shared" si="27"/>
        <v>925.12</v>
      </c>
      <c r="N180" s="5">
        <f t="shared" si="27"/>
        <v>750.25</v>
      </c>
      <c r="O180" s="5">
        <f t="shared" si="27"/>
        <v>171.07999999999998</v>
      </c>
      <c r="P180" s="5">
        <f t="shared" si="27"/>
        <v>730.2</v>
      </c>
      <c r="Q180" s="5">
        <f t="shared" si="27"/>
        <v>11.57</v>
      </c>
      <c r="R180" s="5">
        <f t="shared" si="27"/>
        <v>0.05</v>
      </c>
      <c r="S180" s="5">
        <f t="shared" si="27"/>
        <v>0.02</v>
      </c>
      <c r="T180" s="5">
        <f t="shared" si="27"/>
        <v>0</v>
      </c>
      <c r="U180" s="5">
        <f t="shared" si="27"/>
        <v>1.88</v>
      </c>
    </row>
    <row r="181" spans="1:21" s="3" customFormat="1" ht="15" thickBot="1" x14ac:dyDescent="0.35">
      <c r="A181" s="79" t="s">
        <v>23</v>
      </c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1"/>
    </row>
    <row r="182" spans="1:21" s="3" customFormat="1" ht="15" thickBot="1" x14ac:dyDescent="0.35">
      <c r="A182" s="74"/>
      <c r="B182" s="75" t="s">
        <v>31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</row>
    <row r="183" spans="1:21" s="3" customFormat="1" ht="15" thickBot="1" x14ac:dyDescent="0.35">
      <c r="A183" s="58" t="s">
        <v>161</v>
      </c>
      <c r="B183" s="1" t="s">
        <v>162</v>
      </c>
      <c r="C183" s="2">
        <v>200</v>
      </c>
      <c r="D183" s="2">
        <v>23.2</v>
      </c>
      <c r="E183" s="2">
        <v>16.2</v>
      </c>
      <c r="F183" s="2">
        <v>29.6</v>
      </c>
      <c r="G183" s="2">
        <v>405</v>
      </c>
      <c r="H183" s="2">
        <v>7.0000000000000007E-2</v>
      </c>
      <c r="I183" s="2">
        <v>0.33</v>
      </c>
      <c r="J183" s="2">
        <v>68.2</v>
      </c>
      <c r="K183" s="2">
        <v>1.6</v>
      </c>
      <c r="L183" s="2">
        <v>0.38</v>
      </c>
      <c r="M183" s="2">
        <v>80</v>
      </c>
      <c r="N183" s="2">
        <v>284</v>
      </c>
      <c r="O183" s="2">
        <v>30</v>
      </c>
      <c r="P183" s="2">
        <v>191</v>
      </c>
      <c r="Q183" s="2">
        <v>0.75</v>
      </c>
      <c r="R183" s="2">
        <v>0.01</v>
      </c>
      <c r="S183" s="2">
        <v>0.02</v>
      </c>
      <c r="T183" s="2"/>
      <c r="U183" s="2">
        <v>0.46</v>
      </c>
    </row>
    <row r="184" spans="1:21" s="3" customFormat="1" ht="15" thickBot="1" x14ac:dyDescent="0.35">
      <c r="A184" s="58" t="s">
        <v>105</v>
      </c>
      <c r="B184" s="1" t="s">
        <v>163</v>
      </c>
      <c r="C184" s="2">
        <v>20</v>
      </c>
      <c r="D184" s="2">
        <v>0</v>
      </c>
      <c r="E184" s="2">
        <v>0</v>
      </c>
      <c r="F184" s="2">
        <v>10.4</v>
      </c>
      <c r="G184" s="2">
        <v>41.6</v>
      </c>
      <c r="H184" s="2">
        <v>0</v>
      </c>
      <c r="I184" s="2">
        <v>0</v>
      </c>
      <c r="J184" s="2">
        <v>1.6</v>
      </c>
      <c r="K184" s="2">
        <v>0</v>
      </c>
      <c r="L184" s="2">
        <v>8</v>
      </c>
      <c r="M184" s="2">
        <v>28</v>
      </c>
      <c r="N184" s="2">
        <v>4.4000000000000004</v>
      </c>
      <c r="O184" s="2">
        <v>2.8</v>
      </c>
      <c r="P184" s="2">
        <v>3.2</v>
      </c>
      <c r="Q184" s="2">
        <v>0.1</v>
      </c>
      <c r="R184" s="2">
        <v>0</v>
      </c>
      <c r="S184" s="2">
        <v>0</v>
      </c>
      <c r="T184" s="2"/>
      <c r="U184" s="2">
        <v>0</v>
      </c>
    </row>
    <row r="185" spans="1:21" s="3" customFormat="1" ht="15" thickBot="1" x14ac:dyDescent="0.35">
      <c r="A185" s="58" t="s">
        <v>105</v>
      </c>
      <c r="B185" s="1" t="s">
        <v>138</v>
      </c>
      <c r="C185" s="2">
        <v>100</v>
      </c>
      <c r="D185" s="2">
        <v>1.5</v>
      </c>
      <c r="E185" s="2">
        <v>0.5</v>
      </c>
      <c r="F185" s="2">
        <v>21</v>
      </c>
      <c r="G185" s="2">
        <v>96</v>
      </c>
      <c r="H185" s="2">
        <v>0.04</v>
      </c>
      <c r="I185" s="2">
        <v>0.05</v>
      </c>
      <c r="J185" s="2">
        <v>10</v>
      </c>
      <c r="K185" s="2">
        <v>0</v>
      </c>
      <c r="L185" s="2">
        <v>10</v>
      </c>
      <c r="M185" s="2">
        <v>88</v>
      </c>
      <c r="N185" s="2">
        <v>8</v>
      </c>
      <c r="O185" s="2">
        <v>17</v>
      </c>
      <c r="P185" s="2">
        <v>28</v>
      </c>
      <c r="Q185" s="2">
        <v>0.6</v>
      </c>
      <c r="R185" s="2">
        <v>0</v>
      </c>
      <c r="S185" s="2">
        <v>0</v>
      </c>
      <c r="T185" s="2"/>
      <c r="U185" s="2">
        <v>0.02</v>
      </c>
    </row>
    <row r="186" spans="1:21" s="3" customFormat="1" ht="16.2" customHeight="1" thickBot="1" x14ac:dyDescent="0.35">
      <c r="A186" s="58" t="s">
        <v>187</v>
      </c>
      <c r="B186" s="1" t="s">
        <v>188</v>
      </c>
      <c r="C186" s="2">
        <v>200</v>
      </c>
      <c r="D186" s="2">
        <v>0.3</v>
      </c>
      <c r="E186" s="2">
        <v>0</v>
      </c>
      <c r="F186" s="2">
        <v>6.7</v>
      </c>
      <c r="G186" s="2">
        <v>27.9</v>
      </c>
      <c r="H186" s="2">
        <v>0</v>
      </c>
      <c r="I186" s="2">
        <v>0.01</v>
      </c>
      <c r="J186" s="2">
        <v>0.38</v>
      </c>
      <c r="K186" s="2">
        <v>0</v>
      </c>
      <c r="L186" s="2">
        <v>1.1599999999999999</v>
      </c>
      <c r="M186" s="2">
        <v>30.2</v>
      </c>
      <c r="N186" s="2">
        <v>6.9</v>
      </c>
      <c r="O186" s="2">
        <v>4.5999999999999996</v>
      </c>
      <c r="P186" s="2">
        <v>8.5</v>
      </c>
      <c r="Q186" s="2">
        <v>0.77</v>
      </c>
      <c r="R186" s="2">
        <v>0</v>
      </c>
      <c r="S186" s="2">
        <v>0</v>
      </c>
      <c r="T186" s="2"/>
      <c r="U186" s="2">
        <v>0</v>
      </c>
    </row>
    <row r="187" spans="1:21" s="3" customFormat="1" ht="16.2" customHeight="1" thickBot="1" x14ac:dyDescent="0.35">
      <c r="A187" s="58" t="s">
        <v>105</v>
      </c>
      <c r="B187" s="1" t="s">
        <v>108</v>
      </c>
      <c r="C187" s="2">
        <v>30</v>
      </c>
      <c r="D187" s="2">
        <v>1.5</v>
      </c>
      <c r="E187" s="2">
        <v>0.4</v>
      </c>
      <c r="F187" s="2">
        <v>10</v>
      </c>
      <c r="G187" s="2">
        <v>51.2</v>
      </c>
      <c r="H187" s="2">
        <v>0.11</v>
      </c>
      <c r="I187" s="2">
        <v>7.0000000000000007E-2</v>
      </c>
      <c r="J187" s="2">
        <v>0</v>
      </c>
      <c r="K187" s="2">
        <v>0</v>
      </c>
      <c r="L187" s="2">
        <v>0.12</v>
      </c>
      <c r="M187" s="2">
        <v>19.8</v>
      </c>
      <c r="N187" s="2">
        <v>21.9</v>
      </c>
      <c r="O187" s="2">
        <v>8</v>
      </c>
      <c r="P187" s="2">
        <v>19.5</v>
      </c>
      <c r="Q187" s="2">
        <v>0.54</v>
      </c>
      <c r="R187" s="2">
        <v>0</v>
      </c>
      <c r="S187" s="2">
        <v>0</v>
      </c>
      <c r="T187" s="2"/>
      <c r="U187" s="2">
        <v>0.15</v>
      </c>
    </row>
    <row r="188" spans="1:21" s="3" customFormat="1" ht="15" thickBot="1" x14ac:dyDescent="0.35">
      <c r="A188" s="58" t="s">
        <v>105</v>
      </c>
      <c r="B188" s="1" t="s">
        <v>109</v>
      </c>
      <c r="C188" s="2">
        <v>40</v>
      </c>
      <c r="D188" s="2">
        <v>3.06</v>
      </c>
      <c r="E188" s="2">
        <v>0.33</v>
      </c>
      <c r="F188" s="2">
        <v>19.66</v>
      </c>
      <c r="G188" s="2">
        <v>93.73</v>
      </c>
      <c r="H188" s="2">
        <v>0.06</v>
      </c>
      <c r="I188" s="2">
        <v>0.05</v>
      </c>
      <c r="J188" s="2">
        <v>0</v>
      </c>
      <c r="K188" s="2">
        <v>0</v>
      </c>
      <c r="L188" s="2">
        <v>0.08</v>
      </c>
      <c r="M188" s="2">
        <v>21.4</v>
      </c>
      <c r="N188" s="2">
        <v>50</v>
      </c>
      <c r="O188" s="2">
        <v>11.4</v>
      </c>
      <c r="P188" s="2">
        <v>51.6</v>
      </c>
      <c r="Q188" s="2">
        <v>0.94</v>
      </c>
      <c r="R188" s="2">
        <v>0</v>
      </c>
      <c r="S188" s="2">
        <v>0.01</v>
      </c>
      <c r="T188" s="2"/>
      <c r="U188" s="2">
        <v>0</v>
      </c>
    </row>
    <row r="189" spans="1:21" s="21" customFormat="1" ht="15.6" customHeight="1" thickBot="1" x14ac:dyDescent="0.35">
      <c r="A189" s="54"/>
      <c r="B189" s="4" t="s">
        <v>39</v>
      </c>
      <c r="C189" s="5">
        <f>SUM(C183:C188)</f>
        <v>590</v>
      </c>
      <c r="D189" s="5">
        <f t="shared" ref="D189:U189" si="28">SUM(D183:D188)</f>
        <v>29.56</v>
      </c>
      <c r="E189" s="5">
        <f t="shared" si="28"/>
        <v>17.429999999999996</v>
      </c>
      <c r="F189" s="5">
        <f t="shared" si="28"/>
        <v>97.36</v>
      </c>
      <c r="G189" s="5">
        <f t="shared" si="28"/>
        <v>715.43000000000006</v>
      </c>
      <c r="H189" s="5">
        <f t="shared" si="28"/>
        <v>0.28000000000000003</v>
      </c>
      <c r="I189" s="5">
        <f t="shared" si="28"/>
        <v>0.51</v>
      </c>
      <c r="J189" s="5">
        <f t="shared" si="28"/>
        <v>80.179999999999993</v>
      </c>
      <c r="K189" s="5">
        <f t="shared" si="28"/>
        <v>1.6</v>
      </c>
      <c r="L189" s="5">
        <f t="shared" si="28"/>
        <v>19.740000000000002</v>
      </c>
      <c r="M189" s="5">
        <f t="shared" si="28"/>
        <v>267.39999999999998</v>
      </c>
      <c r="N189" s="5">
        <f t="shared" si="28"/>
        <v>375.19999999999993</v>
      </c>
      <c r="O189" s="5">
        <f t="shared" si="28"/>
        <v>73.8</v>
      </c>
      <c r="P189" s="5">
        <f t="shared" si="28"/>
        <v>301.8</v>
      </c>
      <c r="Q189" s="5">
        <f t="shared" si="28"/>
        <v>3.6999999999999997</v>
      </c>
      <c r="R189" s="5">
        <f t="shared" si="28"/>
        <v>0.01</v>
      </c>
      <c r="S189" s="5">
        <f t="shared" si="28"/>
        <v>0.03</v>
      </c>
      <c r="T189" s="5">
        <f t="shared" si="28"/>
        <v>0</v>
      </c>
      <c r="U189" s="5">
        <f t="shared" si="28"/>
        <v>0.63</v>
      </c>
    </row>
    <row r="190" spans="1:21" s="3" customFormat="1" ht="16.2" customHeight="1" thickBot="1" x14ac:dyDescent="0.35">
      <c r="A190" s="58"/>
      <c r="B190" s="5" t="s">
        <v>32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s="3" customFormat="1" ht="15" thickBot="1" x14ac:dyDescent="0.35">
      <c r="A191" s="58" t="s">
        <v>123</v>
      </c>
      <c r="B191" s="1" t="s">
        <v>124</v>
      </c>
      <c r="C191" s="2">
        <v>100</v>
      </c>
      <c r="D191" s="2">
        <v>0.8</v>
      </c>
      <c r="E191" s="2">
        <v>0.2</v>
      </c>
      <c r="F191" s="2">
        <v>2.5</v>
      </c>
      <c r="G191" s="2">
        <v>14.2</v>
      </c>
      <c r="H191" s="2">
        <v>0.03</v>
      </c>
      <c r="I191" s="2">
        <v>0.03</v>
      </c>
      <c r="J191" s="2">
        <v>10</v>
      </c>
      <c r="K191" s="2">
        <v>0</v>
      </c>
      <c r="L191" s="2">
        <v>8</v>
      </c>
      <c r="M191" s="2">
        <v>56</v>
      </c>
      <c r="N191" s="2">
        <v>23</v>
      </c>
      <c r="O191" s="2">
        <v>14</v>
      </c>
      <c r="P191" s="2">
        <v>32</v>
      </c>
      <c r="Q191" s="2">
        <v>0.6</v>
      </c>
      <c r="R191" s="2">
        <v>0</v>
      </c>
      <c r="S191" s="2">
        <v>0</v>
      </c>
      <c r="T191" s="2"/>
      <c r="U191" s="2">
        <v>0.17</v>
      </c>
    </row>
    <row r="192" spans="1:21" s="3" customFormat="1" ht="28.8" thickBot="1" x14ac:dyDescent="0.35">
      <c r="A192" s="58" t="s">
        <v>134</v>
      </c>
      <c r="B192" s="1" t="s">
        <v>33</v>
      </c>
      <c r="C192" s="2">
        <v>250</v>
      </c>
      <c r="D192" s="2">
        <v>6.45</v>
      </c>
      <c r="E192" s="2">
        <v>3.47</v>
      </c>
      <c r="F192" s="2">
        <v>23.12</v>
      </c>
      <c r="G192" s="2">
        <v>149.5</v>
      </c>
      <c r="H192" s="2">
        <v>0.1</v>
      </c>
      <c r="I192" s="2">
        <v>0.06</v>
      </c>
      <c r="J192" s="2">
        <v>122</v>
      </c>
      <c r="K192" s="2">
        <v>0</v>
      </c>
      <c r="L192" s="2">
        <v>6.6</v>
      </c>
      <c r="M192" s="2">
        <v>128</v>
      </c>
      <c r="N192" s="2">
        <v>17.25</v>
      </c>
      <c r="O192" s="2">
        <v>20</v>
      </c>
      <c r="P192" s="2">
        <v>55.75</v>
      </c>
      <c r="Q192" s="2">
        <v>0.7</v>
      </c>
      <c r="R192" s="2">
        <v>0.01</v>
      </c>
      <c r="S192" s="2">
        <v>0</v>
      </c>
      <c r="T192" s="2"/>
      <c r="U192" s="2">
        <v>0.41</v>
      </c>
    </row>
    <row r="193" spans="1:21" s="3" customFormat="1" ht="16.8" customHeight="1" thickBot="1" x14ac:dyDescent="0.35">
      <c r="A193" s="58" t="s">
        <v>154</v>
      </c>
      <c r="B193" s="1" t="s">
        <v>155</v>
      </c>
      <c r="C193" s="2">
        <v>180</v>
      </c>
      <c r="D193" s="2">
        <v>4.41</v>
      </c>
      <c r="E193" s="2">
        <v>5.76</v>
      </c>
      <c r="F193" s="2">
        <v>43.83</v>
      </c>
      <c r="G193" s="2">
        <v>244.17</v>
      </c>
      <c r="H193" s="2">
        <v>0.03</v>
      </c>
      <c r="I193" s="2">
        <v>0.03</v>
      </c>
      <c r="J193" s="2">
        <v>22.05</v>
      </c>
      <c r="K193" s="2">
        <v>0.9</v>
      </c>
      <c r="L193" s="2">
        <v>0</v>
      </c>
      <c r="M193" s="2">
        <v>45.89</v>
      </c>
      <c r="N193" s="2">
        <v>8.19</v>
      </c>
      <c r="O193" s="2">
        <v>21.9</v>
      </c>
      <c r="P193" s="2">
        <v>83</v>
      </c>
      <c r="Q193" s="2">
        <v>0.57999999999999996</v>
      </c>
      <c r="R193" s="2">
        <v>0.01</v>
      </c>
      <c r="S193" s="2">
        <v>0</v>
      </c>
      <c r="T193" s="2"/>
      <c r="U193" s="2">
        <v>0.32</v>
      </c>
    </row>
    <row r="194" spans="1:21" s="3" customFormat="1" ht="15" thickBot="1" x14ac:dyDescent="0.35">
      <c r="A194" s="58" t="s">
        <v>196</v>
      </c>
      <c r="B194" s="1" t="s">
        <v>191</v>
      </c>
      <c r="C194" s="2">
        <v>100</v>
      </c>
      <c r="D194" s="2">
        <v>16.14</v>
      </c>
      <c r="E194" s="2">
        <v>13.28</v>
      </c>
      <c r="F194" s="2">
        <v>6.28</v>
      </c>
      <c r="G194" s="2">
        <v>191.85</v>
      </c>
      <c r="H194" s="2">
        <v>0.13</v>
      </c>
      <c r="I194" s="2">
        <v>0.11</v>
      </c>
      <c r="J194" s="2">
        <v>125.7</v>
      </c>
      <c r="K194" s="2">
        <v>0.1</v>
      </c>
      <c r="L194" s="2">
        <v>2.84</v>
      </c>
      <c r="M194" s="2">
        <v>145.71</v>
      </c>
      <c r="N194" s="2">
        <v>28.57</v>
      </c>
      <c r="O194" s="2">
        <v>20.75</v>
      </c>
      <c r="P194" s="2">
        <v>136</v>
      </c>
      <c r="Q194" s="2">
        <v>0.67</v>
      </c>
      <c r="R194" s="2">
        <v>0.05</v>
      </c>
      <c r="S194" s="2">
        <v>0</v>
      </c>
      <c r="T194" s="2"/>
      <c r="U194" s="2">
        <v>1.67</v>
      </c>
    </row>
    <row r="195" spans="1:21" s="3" customFormat="1" ht="16.2" customHeight="1" thickBot="1" x14ac:dyDescent="0.35">
      <c r="A195" s="58" t="s">
        <v>127</v>
      </c>
      <c r="B195" s="1" t="s">
        <v>18</v>
      </c>
      <c r="C195" s="2">
        <v>200</v>
      </c>
      <c r="D195" s="2">
        <v>0.5</v>
      </c>
      <c r="E195" s="2">
        <v>0</v>
      </c>
      <c r="F195" s="2">
        <v>19.8</v>
      </c>
      <c r="G195" s="2">
        <v>81</v>
      </c>
      <c r="H195" s="2">
        <v>0</v>
      </c>
      <c r="I195" s="2">
        <v>0</v>
      </c>
      <c r="J195" s="2">
        <v>15</v>
      </c>
      <c r="K195" s="2">
        <v>0</v>
      </c>
      <c r="L195" s="2">
        <v>0.02</v>
      </c>
      <c r="M195" s="2">
        <v>0.17</v>
      </c>
      <c r="N195" s="2">
        <v>50</v>
      </c>
      <c r="O195" s="2">
        <v>18</v>
      </c>
      <c r="P195" s="2">
        <v>25</v>
      </c>
      <c r="Q195" s="2">
        <v>0.57999999999999996</v>
      </c>
      <c r="R195" s="2">
        <v>0</v>
      </c>
      <c r="S195" s="2">
        <v>0</v>
      </c>
      <c r="T195" s="2"/>
      <c r="U195" s="2">
        <v>0</v>
      </c>
    </row>
    <row r="196" spans="1:21" s="3" customFormat="1" ht="16.2" customHeight="1" thickBot="1" x14ac:dyDescent="0.35">
      <c r="A196" s="58" t="s">
        <v>105</v>
      </c>
      <c r="B196" s="1" t="s">
        <v>108</v>
      </c>
      <c r="C196" s="2">
        <v>30</v>
      </c>
      <c r="D196" s="2">
        <v>1.5</v>
      </c>
      <c r="E196" s="2">
        <v>0.4</v>
      </c>
      <c r="F196" s="2">
        <v>10</v>
      </c>
      <c r="G196" s="2">
        <v>51.2</v>
      </c>
      <c r="H196" s="2">
        <v>0.11</v>
      </c>
      <c r="I196" s="2">
        <v>7.0000000000000007E-2</v>
      </c>
      <c r="J196" s="2">
        <v>0</v>
      </c>
      <c r="K196" s="2">
        <v>0</v>
      </c>
      <c r="L196" s="2">
        <v>0.12</v>
      </c>
      <c r="M196" s="2">
        <v>19.8</v>
      </c>
      <c r="N196" s="2">
        <v>21.9</v>
      </c>
      <c r="O196" s="2">
        <v>8</v>
      </c>
      <c r="P196" s="2">
        <v>19.5</v>
      </c>
      <c r="Q196" s="2">
        <v>0.54</v>
      </c>
      <c r="R196" s="2">
        <v>0</v>
      </c>
      <c r="S196" s="2">
        <v>0</v>
      </c>
      <c r="T196" s="2"/>
      <c r="U196" s="2">
        <v>0.15</v>
      </c>
    </row>
    <row r="197" spans="1:21" s="3" customFormat="1" ht="16.2" customHeight="1" thickBot="1" x14ac:dyDescent="0.35">
      <c r="A197" s="58" t="s">
        <v>105</v>
      </c>
      <c r="B197" s="1" t="s">
        <v>109</v>
      </c>
      <c r="C197" s="2">
        <v>60</v>
      </c>
      <c r="D197" s="2">
        <v>4.0999999999999996</v>
      </c>
      <c r="E197" s="2">
        <v>0.5</v>
      </c>
      <c r="F197" s="2">
        <v>29.5</v>
      </c>
      <c r="G197" s="2">
        <v>140.6</v>
      </c>
      <c r="H197" s="2">
        <v>0.12</v>
      </c>
      <c r="I197" s="2">
        <v>0.08</v>
      </c>
      <c r="J197" s="2">
        <v>0</v>
      </c>
      <c r="K197" s="2">
        <v>0</v>
      </c>
      <c r="L197" s="2">
        <v>0.12</v>
      </c>
      <c r="M197" s="2">
        <v>34.6</v>
      </c>
      <c r="N197" s="2">
        <v>75</v>
      </c>
      <c r="O197" s="2">
        <v>13.6</v>
      </c>
      <c r="P197" s="2">
        <v>60</v>
      </c>
      <c r="Q197" s="2">
        <v>1.66</v>
      </c>
      <c r="R197" s="2">
        <v>0</v>
      </c>
      <c r="S197" s="2">
        <v>0.01</v>
      </c>
      <c r="T197" s="2"/>
      <c r="U197" s="2">
        <v>0</v>
      </c>
    </row>
    <row r="198" spans="1:21" s="21" customFormat="1" ht="16.2" customHeight="1" thickBot="1" x14ac:dyDescent="0.35">
      <c r="A198" s="23"/>
      <c r="B198" s="24" t="s">
        <v>40</v>
      </c>
      <c r="C198" s="23">
        <f t="shared" ref="C198:U198" si="29">SUM(C191:C197)</f>
        <v>920</v>
      </c>
      <c r="D198" s="23">
        <f t="shared" si="29"/>
        <v>33.9</v>
      </c>
      <c r="E198" s="23">
        <f t="shared" si="29"/>
        <v>23.61</v>
      </c>
      <c r="F198" s="23">
        <f t="shared" si="29"/>
        <v>135.03</v>
      </c>
      <c r="G198" s="23">
        <f t="shared" si="29"/>
        <v>872.5200000000001</v>
      </c>
      <c r="H198" s="23">
        <f t="shared" si="29"/>
        <v>0.52</v>
      </c>
      <c r="I198" s="23">
        <f t="shared" si="29"/>
        <v>0.38</v>
      </c>
      <c r="J198" s="23">
        <f t="shared" si="29"/>
        <v>294.75</v>
      </c>
      <c r="K198" s="23">
        <f t="shared" si="29"/>
        <v>1</v>
      </c>
      <c r="L198" s="23">
        <f t="shared" si="29"/>
        <v>17.7</v>
      </c>
      <c r="M198" s="23">
        <f t="shared" si="29"/>
        <v>430.17000000000007</v>
      </c>
      <c r="N198" s="23">
        <f t="shared" si="29"/>
        <v>223.91</v>
      </c>
      <c r="O198" s="23">
        <f t="shared" si="29"/>
        <v>116.25</v>
      </c>
      <c r="P198" s="23">
        <f t="shared" si="29"/>
        <v>411.25</v>
      </c>
      <c r="Q198" s="23">
        <f t="shared" si="29"/>
        <v>5.33</v>
      </c>
      <c r="R198" s="23">
        <f t="shared" si="29"/>
        <v>7.0000000000000007E-2</v>
      </c>
      <c r="S198" s="23">
        <f t="shared" si="29"/>
        <v>0.01</v>
      </c>
      <c r="T198" s="23">
        <f t="shared" si="29"/>
        <v>0</v>
      </c>
      <c r="U198" s="23">
        <f t="shared" si="29"/>
        <v>2.7199999999999998</v>
      </c>
    </row>
    <row r="199" spans="1:21" s="3" customFormat="1" ht="16.2" customHeight="1" thickBot="1" x14ac:dyDescent="0.4">
      <c r="A199" s="10"/>
      <c r="B199" s="11" t="s">
        <v>41</v>
      </c>
      <c r="C199" s="12">
        <f t="shared" ref="C199:U199" si="30">C189+C198</f>
        <v>1510</v>
      </c>
      <c r="D199" s="12">
        <f t="shared" si="30"/>
        <v>63.459999999999994</v>
      </c>
      <c r="E199" s="12">
        <f t="shared" si="30"/>
        <v>41.039999999999992</v>
      </c>
      <c r="F199" s="12">
        <f t="shared" si="30"/>
        <v>232.39</v>
      </c>
      <c r="G199" s="12">
        <f t="shared" si="30"/>
        <v>1587.9500000000003</v>
      </c>
      <c r="H199" s="12">
        <f t="shared" si="30"/>
        <v>0.8</v>
      </c>
      <c r="I199" s="12">
        <f t="shared" si="30"/>
        <v>0.89</v>
      </c>
      <c r="J199" s="12">
        <f t="shared" si="30"/>
        <v>374.93</v>
      </c>
      <c r="K199" s="12">
        <f t="shared" si="30"/>
        <v>2.6</v>
      </c>
      <c r="L199" s="12">
        <f t="shared" si="30"/>
        <v>37.44</v>
      </c>
      <c r="M199" s="12">
        <f t="shared" si="30"/>
        <v>697.57</v>
      </c>
      <c r="N199" s="12">
        <f t="shared" si="30"/>
        <v>599.1099999999999</v>
      </c>
      <c r="O199" s="12">
        <f t="shared" si="30"/>
        <v>190.05</v>
      </c>
      <c r="P199" s="12">
        <f t="shared" si="30"/>
        <v>713.05</v>
      </c>
      <c r="Q199" s="12">
        <f t="shared" si="30"/>
        <v>9.0299999999999994</v>
      </c>
      <c r="R199" s="12">
        <f t="shared" si="30"/>
        <v>0.08</v>
      </c>
      <c r="S199" s="12">
        <f t="shared" si="30"/>
        <v>0.04</v>
      </c>
      <c r="T199" s="12">
        <f t="shared" si="30"/>
        <v>0</v>
      </c>
      <c r="U199" s="12">
        <f t="shared" si="30"/>
        <v>3.3499999999999996</v>
      </c>
    </row>
    <row r="200" spans="1:21" s="3" customFormat="1" ht="16.2" customHeight="1" thickBot="1" x14ac:dyDescent="0.35">
      <c r="A200" s="13"/>
      <c r="B200" s="14" t="s">
        <v>34</v>
      </c>
      <c r="C200" s="15">
        <f t="shared" ref="C200:U200" si="31">C19+C38+C55+C74+C93+C112+C131+C148+C169+C189</f>
        <v>5800</v>
      </c>
      <c r="D200" s="15">
        <f t="shared" si="31"/>
        <v>187.6</v>
      </c>
      <c r="E200" s="15">
        <f t="shared" si="31"/>
        <v>183.51000000000002</v>
      </c>
      <c r="F200" s="15">
        <f t="shared" si="31"/>
        <v>803.3</v>
      </c>
      <c r="G200" s="15">
        <f t="shared" si="31"/>
        <v>5713.7</v>
      </c>
      <c r="H200" s="15">
        <f t="shared" si="31"/>
        <v>3.12</v>
      </c>
      <c r="I200" s="15">
        <f t="shared" si="31"/>
        <v>4.58</v>
      </c>
      <c r="J200" s="15">
        <f t="shared" si="31"/>
        <v>855.76</v>
      </c>
      <c r="K200" s="15">
        <f t="shared" si="31"/>
        <v>37.200000000000003</v>
      </c>
      <c r="L200" s="15">
        <f t="shared" si="31"/>
        <v>173.35</v>
      </c>
      <c r="M200" s="15">
        <f t="shared" si="31"/>
        <v>2305.3000000000002</v>
      </c>
      <c r="N200" s="15">
        <f t="shared" si="31"/>
        <v>3686.1</v>
      </c>
      <c r="O200" s="15">
        <f t="shared" si="31"/>
        <v>666.08</v>
      </c>
      <c r="P200" s="15">
        <f t="shared" si="31"/>
        <v>2890</v>
      </c>
      <c r="Q200" s="15">
        <f t="shared" si="31"/>
        <v>43.33</v>
      </c>
      <c r="R200" s="15">
        <f t="shared" si="31"/>
        <v>0.17000000000000004</v>
      </c>
      <c r="S200" s="15">
        <f t="shared" si="31"/>
        <v>0.17</v>
      </c>
      <c r="T200" s="15">
        <f t="shared" si="31"/>
        <v>0</v>
      </c>
      <c r="U200" s="15">
        <f t="shared" si="31"/>
        <v>7.06</v>
      </c>
    </row>
    <row r="201" spans="1:21" s="3" customFormat="1" ht="16.2" customHeight="1" thickBot="1" x14ac:dyDescent="0.35">
      <c r="A201" s="13"/>
      <c r="B201" s="14" t="s">
        <v>35</v>
      </c>
      <c r="C201" s="15">
        <f t="shared" ref="C201:U201" si="32">C29+C46+C64+C84+C101+C122+C139+C158+C179+C198</f>
        <v>9060</v>
      </c>
      <c r="D201" s="15">
        <f t="shared" si="32"/>
        <v>352.09999999999997</v>
      </c>
      <c r="E201" s="15">
        <f t="shared" si="32"/>
        <v>293.06</v>
      </c>
      <c r="F201" s="15">
        <f t="shared" si="32"/>
        <v>1180.3</v>
      </c>
      <c r="G201" s="15">
        <f t="shared" si="32"/>
        <v>8387.11</v>
      </c>
      <c r="H201" s="15">
        <f t="shared" si="32"/>
        <v>5.25</v>
      </c>
      <c r="I201" s="15">
        <f t="shared" si="32"/>
        <v>4.74</v>
      </c>
      <c r="J201" s="15">
        <f t="shared" si="32"/>
        <v>4544.24</v>
      </c>
      <c r="K201" s="15">
        <f t="shared" si="32"/>
        <v>24</v>
      </c>
      <c r="L201" s="15">
        <f t="shared" si="32"/>
        <v>245.72199999999998</v>
      </c>
      <c r="M201" s="15">
        <f t="shared" si="32"/>
        <v>4824.5800000000008</v>
      </c>
      <c r="N201" s="15">
        <f t="shared" si="32"/>
        <v>2334.98</v>
      </c>
      <c r="O201" s="15">
        <f t="shared" si="32"/>
        <v>1108.1300000000001</v>
      </c>
      <c r="P201" s="15">
        <f t="shared" si="32"/>
        <v>4308.51</v>
      </c>
      <c r="Q201" s="15">
        <f t="shared" si="32"/>
        <v>63.437999999999988</v>
      </c>
      <c r="R201" s="15">
        <f t="shared" si="32"/>
        <v>0.47000000000000003</v>
      </c>
      <c r="S201" s="15">
        <f t="shared" si="32"/>
        <v>0.12999999999999998</v>
      </c>
      <c r="T201" s="15">
        <f t="shared" si="32"/>
        <v>0</v>
      </c>
      <c r="U201" s="15">
        <f t="shared" si="32"/>
        <v>17.34</v>
      </c>
    </row>
    <row r="202" spans="1:21" s="3" customFormat="1" ht="16.2" customHeight="1" thickBot="1" x14ac:dyDescent="0.4">
      <c r="A202" s="16"/>
      <c r="B202" s="7" t="s">
        <v>28</v>
      </c>
      <c r="C202" s="19">
        <f t="shared" ref="C202:U202" si="33">C30+C47+C65+C85+C102+C123+C140+C159+C180+C199</f>
        <v>14860</v>
      </c>
      <c r="D202" s="19">
        <f t="shared" si="33"/>
        <v>539.70000000000005</v>
      </c>
      <c r="E202" s="19">
        <f t="shared" si="33"/>
        <v>476.57000000000005</v>
      </c>
      <c r="F202" s="19">
        <f t="shared" si="33"/>
        <v>1983.6</v>
      </c>
      <c r="G202" s="19">
        <f t="shared" si="33"/>
        <v>14100.810000000001</v>
      </c>
      <c r="H202" s="19">
        <f t="shared" si="33"/>
        <v>8.370000000000001</v>
      </c>
      <c r="I202" s="19">
        <f t="shared" si="33"/>
        <v>9.3200000000000021</v>
      </c>
      <c r="J202" s="19">
        <f t="shared" si="33"/>
        <v>5399.9999999999991</v>
      </c>
      <c r="K202" s="19">
        <f t="shared" si="33"/>
        <v>61.2</v>
      </c>
      <c r="L202" s="19">
        <f t="shared" si="33"/>
        <v>419.072</v>
      </c>
      <c r="M202" s="19">
        <f t="shared" si="33"/>
        <v>7129.8799999999992</v>
      </c>
      <c r="N202" s="19">
        <f t="shared" si="33"/>
        <v>6021.08</v>
      </c>
      <c r="O202" s="19">
        <f t="shared" si="33"/>
        <v>1774.2099999999998</v>
      </c>
      <c r="P202" s="19">
        <f t="shared" si="33"/>
        <v>7198.51</v>
      </c>
      <c r="Q202" s="19">
        <f t="shared" si="33"/>
        <v>106.768</v>
      </c>
      <c r="R202" s="19">
        <f t="shared" si="33"/>
        <v>0.64</v>
      </c>
      <c r="S202" s="19">
        <f t="shared" si="33"/>
        <v>0.3</v>
      </c>
      <c r="T202" s="19">
        <f t="shared" si="33"/>
        <v>0</v>
      </c>
      <c r="U202" s="19">
        <f t="shared" si="33"/>
        <v>24.4</v>
      </c>
    </row>
    <row r="203" spans="1:21" s="3" customFormat="1" ht="16.2" customHeight="1" thickBot="1" x14ac:dyDescent="0.4">
      <c r="A203" s="17"/>
      <c r="B203" s="8" t="s">
        <v>29</v>
      </c>
      <c r="C203" s="18">
        <f t="shared" ref="C203:U203" si="34">C202/10</f>
        <v>1486</v>
      </c>
      <c r="D203" s="19">
        <f t="shared" si="34"/>
        <v>53.970000000000006</v>
      </c>
      <c r="E203" s="19">
        <f t="shared" si="34"/>
        <v>47.657000000000004</v>
      </c>
      <c r="F203" s="19">
        <f t="shared" si="34"/>
        <v>198.35999999999999</v>
      </c>
      <c r="G203" s="19">
        <f t="shared" si="34"/>
        <v>1410.0810000000001</v>
      </c>
      <c r="H203" s="19">
        <f t="shared" si="34"/>
        <v>0.83700000000000008</v>
      </c>
      <c r="I203" s="19">
        <f t="shared" si="34"/>
        <v>0.93200000000000016</v>
      </c>
      <c r="J203" s="19">
        <f t="shared" si="34"/>
        <v>539.99999999999989</v>
      </c>
      <c r="K203" s="19">
        <f t="shared" si="34"/>
        <v>6.12</v>
      </c>
      <c r="L203" s="19">
        <f t="shared" si="34"/>
        <v>41.907200000000003</v>
      </c>
      <c r="M203" s="19">
        <f t="shared" si="34"/>
        <v>712.98799999999994</v>
      </c>
      <c r="N203" s="19">
        <f t="shared" si="34"/>
        <v>602.10799999999995</v>
      </c>
      <c r="O203" s="19">
        <f t="shared" si="34"/>
        <v>177.42099999999999</v>
      </c>
      <c r="P203" s="19">
        <f t="shared" si="34"/>
        <v>719.851</v>
      </c>
      <c r="Q203" s="19">
        <f t="shared" si="34"/>
        <v>10.6768</v>
      </c>
      <c r="R203" s="19">
        <f t="shared" si="34"/>
        <v>6.4000000000000001E-2</v>
      </c>
      <c r="S203" s="19">
        <f t="shared" si="34"/>
        <v>0.03</v>
      </c>
      <c r="T203" s="19">
        <f t="shared" si="34"/>
        <v>0</v>
      </c>
      <c r="U203" s="19">
        <f t="shared" si="34"/>
        <v>2.44</v>
      </c>
    </row>
    <row r="204" spans="1:21" s="3" customFormat="1" ht="43.8" thickBot="1" x14ac:dyDescent="0.35">
      <c r="B204" s="27" t="s">
        <v>48</v>
      </c>
      <c r="C204" s="28" t="s">
        <v>46</v>
      </c>
      <c r="D204" s="29" t="s">
        <v>47</v>
      </c>
    </row>
    <row r="205" spans="1:21" s="3" customFormat="1" ht="15" thickBot="1" x14ac:dyDescent="0.35">
      <c r="B205" s="25" t="s">
        <v>44</v>
      </c>
      <c r="C205" s="25" t="s">
        <v>57</v>
      </c>
      <c r="D205" s="53">
        <f>G200/10</f>
        <v>571.37</v>
      </c>
    </row>
    <row r="206" spans="1:21" s="3" customFormat="1" ht="15" thickBot="1" x14ac:dyDescent="0.35">
      <c r="B206" s="25" t="s">
        <v>45</v>
      </c>
      <c r="C206" s="25" t="s">
        <v>58</v>
      </c>
      <c r="D206" s="53">
        <f>G201/10</f>
        <v>838.71100000000001</v>
      </c>
    </row>
    <row r="207" spans="1:21" s="3" customFormat="1" ht="15" thickBot="1" x14ac:dyDescent="0.35">
      <c r="B207" s="25"/>
      <c r="C207" s="25"/>
      <c r="D207" s="26"/>
    </row>
    <row r="208" spans="1:21" s="3" customFormat="1" ht="15" thickBot="1" x14ac:dyDescent="0.35"/>
    <row r="209" spans="2:21" s="3" customFormat="1" ht="28.8" x14ac:dyDescent="0.3">
      <c r="B209" s="30" t="s">
        <v>49</v>
      </c>
      <c r="C209" s="31" t="s">
        <v>51</v>
      </c>
      <c r="D209" s="31" t="s">
        <v>52</v>
      </c>
      <c r="E209" s="31" t="s">
        <v>53</v>
      </c>
      <c r="F209" s="32" t="s">
        <v>54</v>
      </c>
      <c r="H209" s="66" t="s">
        <v>36</v>
      </c>
      <c r="I209" s="67" t="s">
        <v>37</v>
      </c>
      <c r="J209" s="67" t="s">
        <v>10</v>
      </c>
      <c r="K209" s="67" t="s">
        <v>93</v>
      </c>
      <c r="L209" s="67" t="s">
        <v>94</v>
      </c>
      <c r="M209" s="67" t="s">
        <v>95</v>
      </c>
      <c r="N209" s="67" t="s">
        <v>96</v>
      </c>
      <c r="O209" s="67" t="s">
        <v>8</v>
      </c>
      <c r="P209" s="67" t="s">
        <v>97</v>
      </c>
      <c r="Q209" s="67" t="s">
        <v>9</v>
      </c>
      <c r="R209" s="67" t="s">
        <v>98</v>
      </c>
      <c r="S209" s="67" t="s">
        <v>99</v>
      </c>
      <c r="T209" s="67"/>
      <c r="U209" s="68" t="s">
        <v>100</v>
      </c>
    </row>
    <row r="210" spans="2:21" s="3" customFormat="1" ht="28.8" x14ac:dyDescent="0.3">
      <c r="B210" s="33" t="s">
        <v>50</v>
      </c>
      <c r="C210" s="52">
        <f>G203</f>
        <v>1410.0810000000001</v>
      </c>
      <c r="D210" s="52">
        <f>D203</f>
        <v>53.970000000000006</v>
      </c>
      <c r="E210" s="52">
        <f>E203</f>
        <v>47.657000000000004</v>
      </c>
      <c r="F210" s="34">
        <f>F203</f>
        <v>198.35999999999999</v>
      </c>
      <c r="H210" s="70">
        <f t="shared" ref="H210:S210" si="35">H203</f>
        <v>0.83700000000000008</v>
      </c>
      <c r="I210" s="73">
        <f t="shared" si="35"/>
        <v>0.93200000000000016</v>
      </c>
      <c r="J210" s="52">
        <f t="shared" si="35"/>
        <v>539.99999999999989</v>
      </c>
      <c r="K210" s="77">
        <f t="shared" si="35"/>
        <v>6.12</v>
      </c>
      <c r="L210" s="52">
        <f t="shared" si="35"/>
        <v>41.907200000000003</v>
      </c>
      <c r="M210" s="52">
        <f t="shared" si="35"/>
        <v>712.98799999999994</v>
      </c>
      <c r="N210" s="52">
        <f t="shared" si="35"/>
        <v>602.10799999999995</v>
      </c>
      <c r="O210" s="52">
        <f t="shared" si="35"/>
        <v>177.42099999999999</v>
      </c>
      <c r="P210" s="52">
        <f t="shared" si="35"/>
        <v>719.851</v>
      </c>
      <c r="Q210" s="73">
        <f t="shared" si="35"/>
        <v>10.6768</v>
      </c>
      <c r="R210" s="73">
        <f t="shared" si="35"/>
        <v>6.4000000000000001E-2</v>
      </c>
      <c r="S210" s="52">
        <f t="shared" si="35"/>
        <v>0.03</v>
      </c>
      <c r="T210" s="52"/>
      <c r="U210" s="78">
        <f>U203</f>
        <v>2.44</v>
      </c>
    </row>
    <row r="211" spans="2:21" s="3" customFormat="1" ht="29.4" thickBot="1" x14ac:dyDescent="0.35">
      <c r="B211" s="35" t="s">
        <v>55</v>
      </c>
      <c r="C211" s="36" t="s">
        <v>67</v>
      </c>
      <c r="D211" s="36" t="s">
        <v>64</v>
      </c>
      <c r="E211" s="36" t="s">
        <v>65</v>
      </c>
      <c r="F211" s="38" t="s">
        <v>66</v>
      </c>
      <c r="H211" s="35" t="s">
        <v>56</v>
      </c>
      <c r="I211" s="37" t="s">
        <v>167</v>
      </c>
      <c r="J211" s="37" t="s">
        <v>63</v>
      </c>
      <c r="K211" s="71" t="s">
        <v>164</v>
      </c>
      <c r="L211" s="37" t="s">
        <v>62</v>
      </c>
      <c r="M211" s="37" t="s">
        <v>59</v>
      </c>
      <c r="N211" s="37" t="s">
        <v>59</v>
      </c>
      <c r="O211" s="37" t="s">
        <v>60</v>
      </c>
      <c r="P211" s="37" t="s">
        <v>59</v>
      </c>
      <c r="Q211" s="37" t="s">
        <v>61</v>
      </c>
      <c r="R211" s="37" t="s">
        <v>165</v>
      </c>
      <c r="S211" s="37" t="s">
        <v>168</v>
      </c>
      <c r="T211" s="69"/>
      <c r="U211" s="72" t="s">
        <v>169</v>
      </c>
    </row>
    <row r="212" spans="2:21" s="3" customFormat="1" x14ac:dyDescent="0.3"/>
    <row r="213" spans="2:21" s="3" customFormat="1" x14ac:dyDescent="0.3"/>
    <row r="214" spans="2:21" s="3" customFormat="1" x14ac:dyDescent="0.3">
      <c r="B214" s="3" t="s">
        <v>177</v>
      </c>
    </row>
    <row r="215" spans="2:21" s="3" customFormat="1" x14ac:dyDescent="0.3">
      <c r="B215" s="3" t="s">
        <v>178</v>
      </c>
    </row>
    <row r="216" spans="2:21" s="3" customFormat="1" x14ac:dyDescent="0.3"/>
    <row r="217" spans="2:21" s="3" customFormat="1" x14ac:dyDescent="0.3"/>
  </sheetData>
  <mergeCells count="24">
    <mergeCell ref="A1:U1"/>
    <mergeCell ref="A2:U2"/>
    <mergeCell ref="A3:U3"/>
    <mergeCell ref="A7:U7"/>
    <mergeCell ref="M8:U8"/>
    <mergeCell ref="A8:A9"/>
    <mergeCell ref="B8:B9"/>
    <mergeCell ref="C8:C9"/>
    <mergeCell ref="D8:G8"/>
    <mergeCell ref="H8:L8"/>
    <mergeCell ref="A5:U5"/>
    <mergeCell ref="A4:U4"/>
    <mergeCell ref="A160:U160"/>
    <mergeCell ref="A161:U161"/>
    <mergeCell ref="A103:U103"/>
    <mergeCell ref="A104:U104"/>
    <mergeCell ref="A181:U181"/>
    <mergeCell ref="A86:U86"/>
    <mergeCell ref="A124:U124"/>
    <mergeCell ref="A141:U141"/>
    <mergeCell ref="A11:U11"/>
    <mergeCell ref="A31:U31"/>
    <mergeCell ref="A48:U48"/>
    <mergeCell ref="A66:U66"/>
  </mergeCells>
  <phoneticPr fontId="7" type="noConversion"/>
  <pageMargins left="0.7" right="0.7" top="0.75" bottom="0.75" header="0.3" footer="0.3"/>
  <pageSetup paperSize="9" scale="69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G23" sqref="G23"/>
    </sheetView>
  </sheetViews>
  <sheetFormatPr defaultRowHeight="14.4" x14ac:dyDescent="0.3"/>
  <cols>
    <col min="1" max="1" width="17.5546875" customWidth="1"/>
    <col min="2" max="2" width="11.6640625" customWidth="1"/>
    <col min="3" max="3" width="14.5546875" customWidth="1"/>
    <col min="4" max="4" width="11.21875" customWidth="1"/>
    <col min="5" max="5" width="12.88671875" customWidth="1"/>
    <col min="6" max="6" width="11.6640625" customWidth="1"/>
    <col min="7" max="7" width="11.5546875" customWidth="1"/>
    <col min="8" max="8" width="10.6640625" customWidth="1"/>
    <col min="9" max="9" width="13" customWidth="1"/>
  </cols>
  <sheetData>
    <row r="2" spans="1:9" ht="15" thickBot="1" x14ac:dyDescent="0.35"/>
    <row r="3" spans="1:9" ht="15" thickBot="1" x14ac:dyDescent="0.35">
      <c r="A3" s="108" t="s">
        <v>69</v>
      </c>
      <c r="B3" s="110" t="s">
        <v>70</v>
      </c>
      <c r="C3" s="111"/>
      <c r="D3" s="110" t="s">
        <v>71</v>
      </c>
      <c r="E3" s="111"/>
      <c r="F3" s="110" t="s">
        <v>72</v>
      </c>
      <c r="G3" s="111"/>
      <c r="H3" s="110" t="s">
        <v>73</v>
      </c>
      <c r="I3" s="111"/>
    </row>
    <row r="4" spans="1:9" ht="27.6" thickBot="1" x14ac:dyDescent="0.35">
      <c r="A4" s="109"/>
      <c r="B4" s="39" t="s">
        <v>74</v>
      </c>
      <c r="C4" s="39" t="s">
        <v>75</v>
      </c>
      <c r="D4" s="39" t="s">
        <v>74</v>
      </c>
      <c r="E4" s="39" t="s">
        <v>75</v>
      </c>
      <c r="F4" s="39" t="s">
        <v>74</v>
      </c>
      <c r="G4" s="39" t="s">
        <v>75</v>
      </c>
      <c r="H4" s="39" t="s">
        <v>74</v>
      </c>
      <c r="I4" s="39" t="s">
        <v>75</v>
      </c>
    </row>
    <row r="5" spans="1:9" x14ac:dyDescent="0.3">
      <c r="A5" s="40" t="s">
        <v>76</v>
      </c>
      <c r="B5" s="41">
        <f>D5+F5</f>
        <v>144.93</v>
      </c>
      <c r="C5" s="42">
        <f>E5+G5</f>
        <v>143.44999999999999</v>
      </c>
      <c r="D5" s="41">
        <f>Лист1!G18</f>
        <v>93.73</v>
      </c>
      <c r="E5" s="42">
        <f>(Лист1!D18+Лист1!F18)*4+(Лист1!E18*9)</f>
        <v>93.85</v>
      </c>
      <c r="F5" s="41">
        <f>Лист1!G27</f>
        <v>51.2</v>
      </c>
      <c r="G5" s="42">
        <f>(Лист1!D27+Лист1!F27)*4+(Лист1!E27*9)</f>
        <v>49.6</v>
      </c>
      <c r="H5" s="42"/>
      <c r="I5" s="43"/>
    </row>
    <row r="6" spans="1:9" x14ac:dyDescent="0.3">
      <c r="A6" s="44" t="s">
        <v>77</v>
      </c>
      <c r="B6" s="41">
        <f t="shared" ref="B6:B14" si="0">D6+F6</f>
        <v>181.4</v>
      </c>
      <c r="C6" s="42">
        <f t="shared" ref="C6:C14" si="1">E6+G6</f>
        <v>182.39999999999998</v>
      </c>
      <c r="D6" s="45">
        <f>Лист1!G35</f>
        <v>100.4</v>
      </c>
      <c r="E6" s="46">
        <f>(Лист1!D35+Лист1!F35)*4+(Лист1!E35*9)</f>
        <v>101.19999999999999</v>
      </c>
      <c r="F6" s="45">
        <f>Лист1!G43</f>
        <v>81</v>
      </c>
      <c r="G6" s="46">
        <f>(Лист1!D43+Лист1!F43)*4+(Лист1!E43*9)</f>
        <v>81.2</v>
      </c>
      <c r="H6" s="45"/>
      <c r="I6" s="47"/>
    </row>
    <row r="7" spans="1:9" x14ac:dyDescent="0.3">
      <c r="A7" s="44" t="s">
        <v>78</v>
      </c>
      <c r="B7" s="41">
        <f t="shared" si="0"/>
        <v>78.8</v>
      </c>
      <c r="C7" s="42">
        <f t="shared" si="1"/>
        <v>79.099999999999994</v>
      </c>
      <c r="D7" s="45">
        <f>Лист1!G52</f>
        <v>50.9</v>
      </c>
      <c r="E7" s="46">
        <f>(Лист1!D52+Лист1!F52)*4+(Лист1!E52*9)</f>
        <v>51.099999999999994</v>
      </c>
      <c r="F7" s="45">
        <f>Лист1!G61</f>
        <v>27.9</v>
      </c>
      <c r="G7" s="46">
        <f>(Лист1!D61+Лист1!F61)*4+(Лист1!E61*9)</f>
        <v>28</v>
      </c>
      <c r="H7" s="46"/>
      <c r="I7" s="47"/>
    </row>
    <row r="8" spans="1:9" x14ac:dyDescent="0.3">
      <c r="A8" s="44" t="s">
        <v>79</v>
      </c>
      <c r="B8" s="41">
        <f t="shared" si="0"/>
        <v>210.2</v>
      </c>
      <c r="C8" s="42">
        <f t="shared" si="1"/>
        <v>209.1</v>
      </c>
      <c r="D8" s="45">
        <f>Лист1!G70</f>
        <v>96</v>
      </c>
      <c r="E8" s="46">
        <f>(Лист1!D70+Лист1!F70)*4+(Лист1!E70*9)</f>
        <v>94.5</v>
      </c>
      <c r="F8" s="48">
        <f>Лист1!G79</f>
        <v>114.2</v>
      </c>
      <c r="G8" s="46">
        <f>(Лист1!D79+Лист1!F79)*4+(Лист1!E79*9)</f>
        <v>114.6</v>
      </c>
      <c r="H8" s="45"/>
      <c r="I8" s="47"/>
    </row>
    <row r="9" spans="1:9" x14ac:dyDescent="0.3">
      <c r="A9" s="44" t="s">
        <v>80</v>
      </c>
      <c r="B9" s="41">
        <f t="shared" si="0"/>
        <v>318</v>
      </c>
      <c r="C9" s="42">
        <f t="shared" si="1"/>
        <v>305.5</v>
      </c>
      <c r="D9" s="45">
        <f>Лист1!G87</f>
        <v>0</v>
      </c>
      <c r="E9" s="46">
        <f>(Лист1!D87+Лист1!F87)*4+(Лист1!E87*9)</f>
        <v>0</v>
      </c>
      <c r="F9" s="45">
        <f>Лист1!G97</f>
        <v>318</v>
      </c>
      <c r="G9" s="46">
        <f>(Лист1!D97+Лист1!F97)*4+(Лист1!E97*9)</f>
        <v>305.5</v>
      </c>
      <c r="H9" s="46"/>
      <c r="I9" s="47"/>
    </row>
    <row r="10" spans="1:9" x14ac:dyDescent="0.3">
      <c r="A10" s="44" t="s">
        <v>81</v>
      </c>
      <c r="B10" s="41">
        <f t="shared" si="0"/>
        <v>0</v>
      </c>
      <c r="C10" s="42">
        <f t="shared" si="1"/>
        <v>0</v>
      </c>
      <c r="D10" s="48">
        <f>Лист1!G105</f>
        <v>0</v>
      </c>
      <c r="E10" s="46">
        <f>(Лист1!D105+Лист1!F105)*4+(Лист1!E105*9)</f>
        <v>0</v>
      </c>
      <c r="F10" s="45">
        <f>Лист1!G113</f>
        <v>0</v>
      </c>
      <c r="G10" s="46">
        <f>(Лист1!D113+Лист1!F113)*4+(Лист1!E113*9)</f>
        <v>0</v>
      </c>
      <c r="H10" s="46"/>
      <c r="I10" s="47"/>
    </row>
    <row r="11" spans="1:9" x14ac:dyDescent="0.3">
      <c r="A11" s="44" t="s">
        <v>82</v>
      </c>
      <c r="B11" s="41">
        <f t="shared" si="0"/>
        <v>234.32999999999998</v>
      </c>
      <c r="C11" s="42">
        <f t="shared" si="1"/>
        <v>232.75</v>
      </c>
      <c r="D11" s="45">
        <f>Лист1!G121</f>
        <v>140.6</v>
      </c>
      <c r="E11" s="46">
        <f>(Лист1!D121+Лист1!F121)*4+(Лист1!E121*9)</f>
        <v>138.9</v>
      </c>
      <c r="F11" s="45">
        <f>Лист1!G130</f>
        <v>93.73</v>
      </c>
      <c r="G11" s="46">
        <f>(Лист1!D130+Лист1!F130)*4+(Лист1!E130*9)</f>
        <v>93.85</v>
      </c>
      <c r="H11" s="45"/>
      <c r="I11" s="47"/>
    </row>
    <row r="12" spans="1:9" x14ac:dyDescent="0.3">
      <c r="A12" s="44" t="s">
        <v>83</v>
      </c>
      <c r="B12" s="41">
        <f t="shared" si="0"/>
        <v>54.7</v>
      </c>
      <c r="C12" s="42">
        <f t="shared" si="1"/>
        <v>54.8</v>
      </c>
      <c r="D12" s="45">
        <f>Лист1!G136</f>
        <v>27.9</v>
      </c>
      <c r="E12" s="46">
        <f>(Лист1!D136+Лист1!F136)*4+(Лист1!E136*9)</f>
        <v>28</v>
      </c>
      <c r="F12" s="45">
        <f>Лист1!G145</f>
        <v>26.8</v>
      </c>
      <c r="G12" s="46">
        <f>(Лист1!D145+Лист1!F145)*4+(Лист1!E145*9)</f>
        <v>26.8</v>
      </c>
      <c r="H12" s="46"/>
      <c r="I12" s="47"/>
    </row>
    <row r="13" spans="1:9" x14ac:dyDescent="0.3">
      <c r="A13" s="44" t="s">
        <v>84</v>
      </c>
      <c r="B13" s="41">
        <f t="shared" si="0"/>
        <v>113.2</v>
      </c>
      <c r="C13" s="42">
        <f t="shared" si="1"/>
        <v>112.80999999999999</v>
      </c>
      <c r="D13" s="45">
        <f>Лист1!G155</f>
        <v>41.5</v>
      </c>
      <c r="E13" s="46">
        <f>(Лист1!D155+Лист1!F155)*4+(Лист1!E155*9)</f>
        <v>41.58</v>
      </c>
      <c r="F13" s="45">
        <f>Лист1!G164</f>
        <v>71.7</v>
      </c>
      <c r="G13" s="46">
        <f>(Лист1!D164+Лист1!F164)*4+(Лист1!E164*9)</f>
        <v>71.22999999999999</v>
      </c>
      <c r="H13" s="46"/>
      <c r="I13" s="47"/>
    </row>
    <row r="14" spans="1:9" x14ac:dyDescent="0.3">
      <c r="A14" s="44" t="s">
        <v>85</v>
      </c>
      <c r="B14" s="41">
        <f t="shared" si="0"/>
        <v>572.30999999999995</v>
      </c>
      <c r="C14" s="42">
        <f t="shared" si="1"/>
        <v>523.41000000000008</v>
      </c>
      <c r="D14" s="45">
        <f>Лист1!G173</f>
        <v>167.31</v>
      </c>
      <c r="E14" s="46">
        <f>(Лист1!D173+Лист1!F173)*4+(Лист1!E173*9)</f>
        <v>166.41000000000003</v>
      </c>
      <c r="F14" s="46">
        <f>Лист1!G183</f>
        <v>405</v>
      </c>
      <c r="G14" s="46">
        <f>(Лист1!D183+Лист1!F183)*4+(Лист1!E183*9)</f>
        <v>357</v>
      </c>
      <c r="H14" s="45"/>
      <c r="I14" s="47"/>
    </row>
    <row r="15" spans="1:9" ht="15" thickBot="1" x14ac:dyDescent="0.35">
      <c r="A15" s="49" t="s">
        <v>86</v>
      </c>
      <c r="B15" s="50">
        <f>SUM(B5:B14)/10</f>
        <v>190.78700000000001</v>
      </c>
      <c r="C15" s="50">
        <f t="shared" ref="C15:I15" si="2">SUM(C5:C14)/10</f>
        <v>184.33199999999999</v>
      </c>
      <c r="D15" s="50">
        <f t="shared" si="2"/>
        <v>71.833999999999989</v>
      </c>
      <c r="E15" s="50">
        <f t="shared" si="2"/>
        <v>71.554000000000002</v>
      </c>
      <c r="F15" s="50">
        <f t="shared" si="2"/>
        <v>118.953</v>
      </c>
      <c r="G15" s="50">
        <f t="shared" si="2"/>
        <v>112.77799999999999</v>
      </c>
      <c r="H15" s="50">
        <f t="shared" si="2"/>
        <v>0</v>
      </c>
      <c r="I15" s="50">
        <f t="shared" si="2"/>
        <v>0</v>
      </c>
    </row>
    <row r="19" spans="1:5" x14ac:dyDescent="0.3">
      <c r="A19" t="s">
        <v>87</v>
      </c>
      <c r="C19" s="51">
        <f>(E15*50)/C15</f>
        <v>19.409001150098739</v>
      </c>
      <c r="D19" s="51">
        <f>(E15*60)/C15</f>
        <v>23.290801380118481</v>
      </c>
      <c r="E19" t="s">
        <v>88</v>
      </c>
    </row>
    <row r="20" spans="1:5" x14ac:dyDescent="0.3">
      <c r="A20" t="s">
        <v>89</v>
      </c>
      <c r="C20" s="51">
        <f>(G15*50)/C15</f>
        <v>30.590998849901265</v>
      </c>
      <c r="D20" s="51">
        <f>(G15*60)/C15</f>
        <v>36.709198619881519</v>
      </c>
      <c r="E20" t="s">
        <v>90</v>
      </c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МКУ Комитет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Е А</dc:creator>
  <cp:lastModifiedBy>Капустина Елена Сергеевна</cp:lastModifiedBy>
  <cp:lastPrinted>2023-03-13T08:42:37Z</cp:lastPrinted>
  <dcterms:created xsi:type="dcterms:W3CDTF">2018-09-12T00:38:54Z</dcterms:created>
  <dcterms:modified xsi:type="dcterms:W3CDTF">2023-03-13T08:54:42Z</dcterms:modified>
</cp:coreProperties>
</file>